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49E2648-BAEE-40BD-98C0-C117A80C9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drzaj" sheetId="1" r:id="rId1"/>
    <sheet name="inv.drustva" sheetId="2" r:id="rId2"/>
    <sheet name="drustva za upravljanje IF " sheetId="11" r:id="rId3"/>
    <sheet name="UCITS " sheetId="12" r:id="rId4"/>
    <sheet name="AIF " sheetId="13" r:id="rId5"/>
    <sheet name="omd&amp;dmd" sheetId="5" r:id="rId6"/>
    <sheet name="omf&amp;dmf" sheetId="6" r:id="rId7"/>
    <sheet name="osiguranje_zivot" sheetId="7" r:id="rId8"/>
    <sheet name="osiguranje_nezivot" sheetId="8" r:id="rId9"/>
    <sheet name="osiguranje_ukupno" sheetId="9" r:id="rId10"/>
    <sheet name="leasing" sheetId="10" r:id="rId11"/>
    <sheet name="faktoring" sheetId="14" r:id="rId12"/>
  </sheets>
  <definedNames>
    <definedName name="_xlnm.Print_Area" localSheetId="4">'AIF '!$A$1:$H$52</definedName>
    <definedName name="_xlnm.Print_Area" localSheetId="2">'drustva za upravljanje IF '!$A$1:$H$33</definedName>
    <definedName name="_xlnm.Print_Area" localSheetId="3">'UCITS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8" i="13" l="1"/>
  <c r="D78" i="13"/>
  <c r="C78" i="13"/>
  <c r="F76" i="13"/>
  <c r="D76" i="13"/>
  <c r="D75" i="13" s="1"/>
  <c r="D72" i="13" s="1"/>
  <c r="C76" i="13"/>
  <c r="C75" i="13" s="1"/>
  <c r="C72" i="13" s="1"/>
  <c r="F75" i="13"/>
  <c r="F72" i="13" s="1"/>
  <c r="F73" i="13"/>
  <c r="D73" i="13"/>
  <c r="C73" i="13"/>
  <c r="F67" i="13"/>
  <c r="D67" i="13"/>
  <c r="C67" i="13"/>
  <c r="F63" i="13"/>
  <c r="D63" i="13"/>
  <c r="C63" i="13"/>
  <c r="F58" i="13"/>
  <c r="D58" i="13"/>
  <c r="C58" i="13"/>
  <c r="F55" i="13"/>
  <c r="D55" i="13"/>
  <c r="C55" i="13"/>
  <c r="F51" i="13"/>
  <c r="D51" i="13"/>
  <c r="D26" i="13" s="1"/>
  <c r="C51" i="13"/>
  <c r="C26" i="13" s="1"/>
  <c r="F27" i="13"/>
  <c r="F26" i="13" s="1"/>
  <c r="D27" i="13"/>
  <c r="C27" i="13"/>
  <c r="F19" i="13"/>
  <c r="F18" i="13" s="1"/>
  <c r="F17" i="13" s="1"/>
  <c r="D19" i="13"/>
  <c r="C19" i="13"/>
  <c r="F14" i="13"/>
  <c r="F13" i="13" s="1"/>
  <c r="D14" i="13"/>
  <c r="D13" i="13" s="1"/>
  <c r="D7" i="13" s="1"/>
  <c r="C14" i="13"/>
  <c r="E13" i="13"/>
  <c r="C13" i="13"/>
  <c r="F9" i="13"/>
  <c r="F8" i="13" s="1"/>
  <c r="E9" i="13"/>
  <c r="D9" i="13"/>
  <c r="C9" i="13"/>
  <c r="C8" i="13"/>
  <c r="C7" i="13"/>
  <c r="F7" i="13" l="1"/>
  <c r="F81" i="13" s="1"/>
  <c r="C18" i="13"/>
  <c r="C17" i="13" s="1"/>
  <c r="C81" i="13" s="1"/>
  <c r="D18" i="13"/>
  <c r="D17" i="13" s="1"/>
  <c r="D81" i="13" s="1"/>
  <c r="F22" i="10" l="1"/>
  <c r="G22" i="10"/>
  <c r="H22" i="10"/>
  <c r="I22" i="10"/>
  <c r="J22" i="10"/>
  <c r="K22" i="10"/>
  <c r="L22" i="10"/>
  <c r="M22" i="10"/>
  <c r="N22" i="10"/>
  <c r="O22" i="10"/>
  <c r="P22" i="10"/>
  <c r="E22" i="10"/>
  <c r="D22" i="10"/>
  <c r="C22" i="10"/>
  <c r="H21" i="9"/>
  <c r="G21" i="9"/>
  <c r="F21" i="9"/>
  <c r="E21" i="9"/>
  <c r="D21" i="9"/>
  <c r="H20" i="8"/>
  <c r="G20" i="8"/>
  <c r="F20" i="8"/>
  <c r="E20" i="8"/>
  <c r="D20" i="8"/>
  <c r="H17" i="7"/>
  <c r="G17" i="7"/>
  <c r="F17" i="7"/>
  <c r="E17" i="7"/>
  <c r="D17" i="7"/>
  <c r="F58" i="6"/>
  <c r="C58" i="6"/>
  <c r="F57" i="6"/>
  <c r="D57" i="6"/>
  <c r="C57" i="6"/>
  <c r="F34" i="6"/>
  <c r="D34" i="6"/>
  <c r="C34" i="6"/>
  <c r="F24" i="6"/>
  <c r="F23" i="6"/>
  <c r="F19" i="6"/>
  <c r="F15" i="6"/>
  <c r="D24" i="6"/>
  <c r="D23" i="6"/>
  <c r="D19" i="6"/>
  <c r="D15" i="6"/>
  <c r="C24" i="6"/>
  <c r="C23" i="6"/>
  <c r="C19" i="6"/>
  <c r="C15" i="6"/>
  <c r="F11" i="6"/>
  <c r="D11" i="6"/>
  <c r="C11" i="6"/>
  <c r="H13" i="5"/>
  <c r="G13" i="5"/>
  <c r="F13" i="5"/>
  <c r="D13" i="5"/>
  <c r="C13" i="5"/>
  <c r="D150" i="12"/>
  <c r="H32" i="11"/>
  <c r="G32" i="11"/>
  <c r="F32" i="11"/>
  <c r="C32" i="11"/>
  <c r="E150" i="12" l="1"/>
  <c r="D32" i="11"/>
  <c r="D14" i="2" l="1"/>
  <c r="F14" i="2" l="1"/>
  <c r="C14" i="2"/>
</calcChain>
</file>

<file path=xl/sharedStrings.xml><?xml version="1.0" encoding="utf-8"?>
<sst xmlns="http://schemas.openxmlformats.org/spreadsheetml/2006/main" count="648" uniqueCount="451">
  <si>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</si>
  <si>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</si>
  <si>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</si>
  <si>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</si>
  <si>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</si>
  <si>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</si>
  <si>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</si>
  <si>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Napomene: </t>
  </si>
  <si>
    <t>Napomene:</t>
  </si>
  <si>
    <t>Tablica 8.</t>
  </si>
  <si>
    <t>Tablica 9.</t>
  </si>
  <si>
    <t>Tablica 10.</t>
  </si>
  <si>
    <t>Redni broj</t>
  </si>
  <si>
    <t>Naziv  investicijskog društva</t>
  </si>
  <si>
    <t>Minimalni iznos regulatornog kapitala</t>
  </si>
  <si>
    <t>Regulatorni kapital</t>
  </si>
  <si>
    <t>Stopa redovnog osnovnog kapitala</t>
  </si>
  <si>
    <t>Stopa osnovnog kapitala</t>
  </si>
  <si>
    <t>Stopa ukupnog kapitala</t>
  </si>
  <si>
    <t>Ukupno:</t>
  </si>
  <si>
    <t>Naziv društva</t>
  </si>
  <si>
    <t>Ukupna aktiva</t>
  </si>
  <si>
    <t>UKUPNO</t>
  </si>
  <si>
    <t>Udjel u ukupnoj aktivi</t>
  </si>
  <si>
    <t>Broj novozaključenih ugovora - operativni leasing</t>
  </si>
  <si>
    <t>Vrijednost novozaključenih ugovora (ugovorena vrijednost)
- operativni leasing</t>
  </si>
  <si>
    <t>Broj novozaključenih ugovora - financijski leasing</t>
  </si>
  <si>
    <t>Vrijednost novozaključenih ugovora (financirana vrijednost)
- financijski leasing</t>
  </si>
  <si>
    <t>Broj aktivnih ugovora - operativni leasing</t>
  </si>
  <si>
    <t>Vrijednost aktivnih ugovora (nedospjela ugovorena vrijednost)
- operativni leasing</t>
  </si>
  <si>
    <t>Broj aktivnih ugovora - financijski leasing</t>
  </si>
  <si>
    <t>Vrijednost aktivnih ugovora (nedospjela potraživanja)
- financijski leasing</t>
  </si>
  <si>
    <t>Broj aktivnih ugovora - zajmovi</t>
  </si>
  <si>
    <t>Vrijednost aktivnih ugovora (nedospjela potraživanja)
- zajmovi</t>
  </si>
  <si>
    <t>Ukupno</t>
  </si>
  <si>
    <t>Naziv  društva</t>
  </si>
  <si>
    <t>Udio u ukupnoj aktivi</t>
  </si>
  <si>
    <t>Upisani kapital</t>
  </si>
  <si>
    <t>Kapital i rezerve</t>
  </si>
  <si>
    <t>UCITS fond</t>
  </si>
  <si>
    <t>Udio u ukupnoj neto imovini</t>
  </si>
  <si>
    <t>Dobit ili gubitak</t>
  </si>
  <si>
    <t>Fond</t>
  </si>
  <si>
    <t>Društvo</t>
  </si>
  <si>
    <t>DRUŠTVA ZA UPRAVLJANJE MIROVINSKIM FONDOVIMA</t>
  </si>
  <si>
    <t>Erste d.o.o.-društvo za upravljanje obveznim i dobrovoljnim mirovinskim fondovima</t>
  </si>
  <si>
    <t>PBZ Croatia osiguranje d.d. za upravljanje obveznim mirovinskim fondovima</t>
  </si>
  <si>
    <t>Raiffeisen društvo za upravljanje obveznim i dobrovoljnim mirovinskim fondovima d.d.</t>
  </si>
  <si>
    <t>CROATIA osiguranje mirovinsko društvo za upravljanje dobrovoljnim mirovinskim fondom d.o.o.</t>
  </si>
  <si>
    <t>Ukupno društva za upravljanje mirovinskim fondovima</t>
  </si>
  <si>
    <t>Redni 
broj</t>
  </si>
  <si>
    <t>NAZIV FONDA</t>
  </si>
  <si>
    <t>AZ OMF kategorije A</t>
  </si>
  <si>
    <t>AZ OMF kategorije B</t>
  </si>
  <si>
    <t>AZ OMF kategorije C</t>
  </si>
  <si>
    <t xml:space="preserve">Svi AZ OMF </t>
  </si>
  <si>
    <t>Erste Plavi OMF kategorije A</t>
  </si>
  <si>
    <t>Erste Plavi OMF kategorije B</t>
  </si>
  <si>
    <t>Erste Plavi OMF kategorije C</t>
  </si>
  <si>
    <t xml:space="preserve">Svi Erste Plavi OMF </t>
  </si>
  <si>
    <t>PBZ/CO OMF kategorije A</t>
  </si>
  <si>
    <t>PBZ/CO OMF kategorije B</t>
  </si>
  <si>
    <t>PBZ/CO OMF kategorije C</t>
  </si>
  <si>
    <t>Svi PBZ CO OMF</t>
  </si>
  <si>
    <t>Raiffeisen OMF kategorije A</t>
  </si>
  <si>
    <t>Raiffeisen OMF kategorije B</t>
  </si>
  <si>
    <t>Raiffeisen OMF kategorije C</t>
  </si>
  <si>
    <t>Svi Raiffeisen OMF</t>
  </si>
  <si>
    <t>Ukupno obvezni mirovinski fondovi</t>
  </si>
  <si>
    <t>AZ Benefit dobrovoljni mirovinski fond</t>
  </si>
  <si>
    <t>AZ Profit dobrovoljni mirovinski fond</t>
  </si>
  <si>
    <t>Erste Plavi Expert - dobrovoljni mirovinski fond</t>
  </si>
  <si>
    <t>Erste Plavi Protect - dobrovoljni mirovinski fond</t>
  </si>
  <si>
    <t>Raiffeisen dobrovoljni mirovinski fond</t>
  </si>
  <si>
    <t>Auto Hrvatska zatvoreni dobrovoljni mirovinski fond</t>
  </si>
  <si>
    <t>AZ DALEKOVOD zatvoreni dobrovoljni mirovinski fond</t>
  </si>
  <si>
    <t>AZ ZABA zatvoreni dobrovoljni mirovinski fond</t>
  </si>
  <si>
    <t>AZ Zagreb zatvoreni dobrovoljni mirovinski fond</t>
  </si>
  <si>
    <t>CROATIA OSIGURANJE zatvoreni dobrovoljni mirovinski fond</t>
  </si>
  <si>
    <t>ERSTE ZATVORENI DOBROVOLJNI MIROVINSKI FOND</t>
  </si>
  <si>
    <t>Raiffeisen zatvoreni dobrovoljni mirovinski fond</t>
  </si>
  <si>
    <t>Zatvoreni dobrovoljni cestarski mirovinski fond</t>
  </si>
  <si>
    <t>Zatvoreni dobrovoljni mirovinski fond Ericsson Nikola Tesla</t>
  </si>
  <si>
    <t>Zatvoreni dobrovoljni mirovinski fond HEP grupe</t>
  </si>
  <si>
    <t>Zatvoreni dobrovoljni mirovinski fond Hrvatskih autocesta</t>
  </si>
  <si>
    <t>Zatvoreni dobrovoljni mirovinski fond Hrvatskog liječničkog sindikata</t>
  </si>
  <si>
    <t>Zatvoreni dobrovoljni mirovinski fond T-HT</t>
  </si>
  <si>
    <t>OTVORENI DOBROVOLJNI MIROVINSKI FONDOVI</t>
  </si>
  <si>
    <t>Ukupno otvoreni dobrovoljni mirovinski fondovi</t>
  </si>
  <si>
    <t>ZATVORENI DOBROVOLJNI MIROVINSKI FONDOVI</t>
  </si>
  <si>
    <t>AZ Treći horizont zatvoreni dobrovoljni mirovinski fond</t>
  </si>
  <si>
    <t>Ukupno zatvoreni dobrovoljni mirovinski fondovi</t>
  </si>
  <si>
    <t>Dobit (gubitak) nakon oporezivanja</t>
  </si>
  <si>
    <t>Kapital leasing društva
(iz Izvještaja o izračunu kapitala leasing društva - IIKLD)</t>
  </si>
  <si>
    <t>Volumen transakcija - Faktoring</t>
  </si>
  <si>
    <t>Volumen transakcija - Faktoring koji uključuje otkup mjenica</t>
  </si>
  <si>
    <t>Volumen transakcija - Dobavljački (obrnuti) faktoring</t>
  </si>
  <si>
    <t>Potraživanja - Faktoring</t>
  </si>
  <si>
    <t>Potraživanja - Faktoring koji uključuje otkup mjenica</t>
  </si>
  <si>
    <t>Kapital faktoring društva
(iz Izvještaja o izračunu kapitala faktoring društva - IIKFD)</t>
  </si>
  <si>
    <t>Tablica 11.</t>
  </si>
  <si>
    <t>CROATIA OSIGURANJE 1000 A dobrovoljni mirovinski fond</t>
  </si>
  <si>
    <t>CROATIA OSIGURANJE 1000 C dobrovoljni mirovinski fond</t>
  </si>
  <si>
    <t>NESTLÉ ZATVORENI DOBROVOLJNI MIROVINSKI FOND</t>
  </si>
  <si>
    <t>Ukupna
aktiva</t>
  </si>
  <si>
    <t>Dobit
(gubitak)
nakon oporezivanja</t>
  </si>
  <si>
    <t>Promjena aktive</t>
  </si>
  <si>
    <t xml:space="preserve">Dobit (gubitak) </t>
  </si>
  <si>
    <t>Allianz ZB d.o.o. društvo za upravljanje obveznim i dobrovoljnim mirovinskim fondovima</t>
  </si>
  <si>
    <t>POLICIJSKI ZATVORENI DOBROVOLJNI MIROVINSKI FOND</t>
  </si>
  <si>
    <t>POŠTA ZATVORENI DOBROVOLJNI MIROVINSKI FOND</t>
  </si>
  <si>
    <t>CROATIA OSIGURANJE dobrovoljni mirovinski fond</t>
  </si>
  <si>
    <t>AZ A1 zatvoreni dobrovoljni mirovinski fond</t>
  </si>
  <si>
    <t>AZ HKZP  zatvoreni dobrovoljni mirovinski fond</t>
  </si>
  <si>
    <t>Ukupno dobrovoljni mirovinski fondovi</t>
  </si>
  <si>
    <t>- podaci o solventnosti biti će objavljeni u skladu s rokovima propisanim Provedbenom Uredbom Komisije (EU) br. 2015/2451 оd 2. prosinca 2015. o utvrđivanju provedbenih tehničkih  standarda u vezi s predlošcima i strukturom za objavu određenih informacija nadzornih tijela u skladu s Direktivom 2009/138/EZ Europskog parlamenta i Vijeća te Delegirane uredbe Komisije (EU) 2015/35 оd 10. listopada 2014. o dopuni Direktive 2009/138/EZ Europskog parlamenta i Vijeća o osnivanju i obavljanju djelatnosti osiguranja i reosiguranja (Solventnost II) u agregiranom obliku</t>
  </si>
  <si>
    <t>- stupac 7: ugovorena vrijednost kod strukture portfelja operativnog leasinga – odnosi se na ukupno ugovoreni iznos koji je jednak ukupnom zbroju najamnina (bez PDV-a) po novozaključenim ugovorima o operativnom leasingu;</t>
  </si>
  <si>
    <t>- stupac 9: financirana vrijednost ugovora kod strukture portfelja financijskog leasinga – odnosi se na iznos financiranja (glavnica) po novozaključenim ugovorima o financijskom leasingu;</t>
  </si>
  <si>
    <t>- stupac 11: nedospjela ugovorena vrijednost kod strukture portfelja operativnog leasinga – odnosi se na iznos nedospjelih najamnina (bez PDV-a) po ugovorima o operativnom leasingu;</t>
  </si>
  <si>
    <t>- stupac 13 i stupac 15: nedospjela potraživanja – odnosi se na  nedospjeli iznos financiranja (nedospjela glavnica) po ugovorima o financijskom leasingu  te zajmovima u bruto iznosu (prije umanjenja za iznos ispravka vrijednosti);</t>
  </si>
  <si>
    <t>-Podaci o promjeni aktive izračunati su u odnosu na isto razdoblje prethodne godine</t>
  </si>
  <si>
    <t>AP2</t>
  </si>
  <si>
    <t>Erste PB2</t>
  </si>
  <si>
    <t>HMID PLUS</t>
  </si>
  <si>
    <t>APRIVATE</t>
  </si>
  <si>
    <t>AP3</t>
  </si>
  <si>
    <t>CGS Alpha</t>
  </si>
  <si>
    <t>CGS Beta</t>
  </si>
  <si>
    <t>CGS Gamma</t>
  </si>
  <si>
    <t>Inspire Alpha</t>
  </si>
  <si>
    <t>MWM 1</t>
  </si>
  <si>
    <t>Primus</t>
  </si>
  <si>
    <t>Zatvoreni dobrovoljni mirovinski fond FINE</t>
  </si>
  <si>
    <t>Javna ponuda</t>
  </si>
  <si>
    <t>Otvoren</t>
  </si>
  <si>
    <t>Zatvoren</t>
  </si>
  <si>
    <t>Nenekretninski</t>
  </si>
  <si>
    <t>Privatna ponuda</t>
  </si>
  <si>
    <t>Osnovni</t>
  </si>
  <si>
    <t>Posebni</t>
  </si>
  <si>
    <t>Hedge fond</t>
  </si>
  <si>
    <t>CGS Delta</t>
  </si>
  <si>
    <t>Rizičnog kapitala</t>
  </si>
  <si>
    <t>Specijalizirani AIF</t>
  </si>
  <si>
    <t>Poduzetničkog kapitala</t>
  </si>
  <si>
    <t>Prosperus Growth</t>
  </si>
  <si>
    <t>Potraživanja  - Dobavljački (obrnuti) faktoring</t>
  </si>
  <si>
    <t>Inspire BETA</t>
  </si>
  <si>
    <t>N3 Global Value</t>
  </si>
  <si>
    <t>Gold Energetics</t>
  </si>
  <si>
    <t>Pink Information Technologies</t>
  </si>
  <si>
    <t>Za ulaganje u vlasničke instrumente</t>
  </si>
  <si>
    <t>Origin</t>
  </si>
  <si>
    <t>Croatian Mezzanine Debt Fund</t>
  </si>
  <si>
    <t>u eurima i postocima</t>
  </si>
  <si>
    <t xml:space="preserve">  Tablica 1.</t>
  </si>
  <si>
    <t xml:space="preserve">  Tablica 2.</t>
  </si>
  <si>
    <t xml:space="preserve">  Tablica 3.</t>
  </si>
  <si>
    <t xml:space="preserve">  Tablica 4.</t>
  </si>
  <si>
    <t xml:space="preserve">  Tablica 5.</t>
  </si>
  <si>
    <t xml:space="preserve">  Tablica 6.</t>
  </si>
  <si>
    <t xml:space="preserve">  Tablica 7.</t>
  </si>
  <si>
    <t xml:space="preserve">  Tablica 8.</t>
  </si>
  <si>
    <t xml:space="preserve">  Tablica 9.</t>
  </si>
  <si>
    <t>Aktiva</t>
  </si>
  <si>
    <t>- podaci u tablici su privremeni i nerevidirani, te prikupljeni od društava za osiguranje odnosno društava za reosiguranje</t>
  </si>
  <si>
    <t xml:space="preserve">- Zaračunata bruto premija (ZBP) obuhvaća premiju iz poslova izravnog osiguranja, suosiguranja i reosiguranja. 
</t>
  </si>
  <si>
    <t>- od 1.1.2023. primjenjuje se novi računovodstveni standard te se iskazuje Naplaćena premija umjesto Zaračunate Bruto Premije</t>
  </si>
  <si>
    <t>- podaci u tablici su privremeni i nerevidirani, te prikupljeni od društava za osiguranje, odnosno društava za reosiguranje</t>
  </si>
  <si>
    <t>- stupac 4 - udjel društava za osiguranje izračunat je u odnosu na ukupnu aktivu društava za osiguranje</t>
  </si>
  <si>
    <t>- stupac 6 - udjel društava za osiguranje izračunat je u odnosu na ukupnu ZBP društava za osiguranje</t>
  </si>
  <si>
    <t xml:space="preserve">UKUPNO </t>
  </si>
  <si>
    <t>Fondovi inovativne strategije</t>
  </si>
  <si>
    <t>Investitor D</t>
  </si>
  <si>
    <t>Inspire DELTA</t>
  </si>
  <si>
    <t>Inspire Equinox</t>
  </si>
  <si>
    <t>Inspire OMEGA</t>
  </si>
  <si>
    <t>Multi Asset</t>
  </si>
  <si>
    <t>Next Invest One</t>
  </si>
  <si>
    <t>Skup A</t>
  </si>
  <si>
    <t>Feelsgood investicijski fond s društvenim učinkom</t>
  </si>
  <si>
    <t>SQ Venture</t>
  </si>
  <si>
    <t>SQL</t>
  </si>
  <si>
    <t>Grand Total</t>
  </si>
  <si>
    <t>Dobit (gubitak)</t>
  </si>
  <si>
    <t>OBAVEZNI MIROVINSKI FONDOVI</t>
  </si>
  <si>
    <t>ARENA MUDRA MIROVINA ZATVORENI DOBROVOLJNI MIROVINSKI FOND</t>
  </si>
  <si>
    <t>Udjel u 
ukupnoj
aktivi</t>
  </si>
  <si>
    <t>Udjel u 
ukupnoj premiji</t>
  </si>
  <si>
    <t>AGRAM BROKERI d.d.</t>
  </si>
  <si>
    <t>CREDOS d.o.o.</t>
  </si>
  <si>
    <t>FIMA-VRIJEDNOSNICE d.o.o.</t>
  </si>
  <si>
    <t>HITA-VRIJEDNOSNICE d.d.</t>
  </si>
  <si>
    <t>INTERKAPITAL vrijednosni papiri d.o.o.</t>
  </si>
  <si>
    <t>POSITIVE ARB d.o.o.</t>
  </si>
  <si>
    <t>-</t>
  </si>
  <si>
    <t>Investitor A</t>
  </si>
  <si>
    <t>Investitor B</t>
  </si>
  <si>
    <t>Investitor C</t>
  </si>
  <si>
    <t>Breza d.d.</t>
  </si>
  <si>
    <t>INSPIRIO ZAIF d.d. (HRSLPFRA0004)</t>
  </si>
  <si>
    <t>Inspire Private</t>
  </si>
  <si>
    <t>Klasa udjela A</t>
  </si>
  <si>
    <t>Klasa udjela B</t>
  </si>
  <si>
    <t>Continuum</t>
  </si>
  <si>
    <t>GO Alpha</t>
  </si>
  <si>
    <t>KAIZEN</t>
  </si>
  <si>
    <t>Skup B</t>
  </si>
  <si>
    <t>Nekretninski</t>
  </si>
  <si>
    <t>AP4</t>
  </si>
  <si>
    <t>Klasa udjela C</t>
  </si>
  <si>
    <t>PDA</t>
  </si>
  <si>
    <t>SQ Cobold</t>
  </si>
  <si>
    <t>Kapitalni fond</t>
  </si>
  <si>
    <t>Dobit ili gubitak nakon oporezivanja</t>
  </si>
  <si>
    <t>Naplaćena premija</t>
  </si>
  <si>
    <t>REVIDIRANI PODACI NA DAN 31. PROSINCA 2025. GODINE</t>
  </si>
  <si>
    <t xml:space="preserve">REVIDIRANI PODACI ZA INVESTICIJSKA DRUŠTVA, na dan 31.prosinca 2025. </t>
  </si>
  <si>
    <t>REVIDIRANI PODACI ZA DRUŠTVA ZA UPRAVLJANJE INVESTICIJSKIM FONDOVIMA, na dan 31.prosinca 2025.</t>
  </si>
  <si>
    <t>REVIDIRANI PODACI ZA UCITS FONDOVE, na dan 31.prosinca 2025.</t>
  </si>
  <si>
    <t>REVIDIRANI PODACI ZA ALTERNATIVNE INVESTICIJSKE FONDOVE, na dan 31.prosinca 2025.</t>
  </si>
  <si>
    <t>REVIDIRANI PODACI ZA DRUŠTVA ZA UPRAVLJANJE MIROVINSKIM FONDOVIMA, na dan 31.prosinca 2025.</t>
  </si>
  <si>
    <t>REVIDIRANI PODACI ZA MIROVINSKE FONDOVE, na dan 31.prosinca 2025.</t>
  </si>
  <si>
    <t xml:space="preserve">REVIDIRANI PODACI ZA TRŽIŠTE OSIGURANJA - ŽIVOTNA osiguranja, na dan 31. prosinca 2025. </t>
  </si>
  <si>
    <t xml:space="preserve">REVIDIRANI PODACI ZA TRŽIŠTE OSIGURANJA - NEŽIVOTNA osiguranja, na dan 31. prosinca 2025. </t>
  </si>
  <si>
    <t xml:space="preserve">REVIDIRANI PODACI ZA TRŽIŠTE OSIGURANJA - ukupno, na dan 31. prosinca 2025. </t>
  </si>
  <si>
    <t xml:space="preserve">REVIDIRANI PODACI ZA LEASING DRUŠTVA, na dan 31.prosinca 2025.  </t>
  </si>
  <si>
    <t xml:space="preserve">REVIDIRANI PODACI ZA FAKTORING DRUŠTVA, na dan 31.prosinca 2025.  </t>
  </si>
  <si>
    <t>-Podaci o regulatornom kapitalu odnose se na 31.12.2025. godine</t>
  </si>
  <si>
    <t>-Podaci o dobiti (gubitku) odnose se na razdoblje od siječnja do prosinca 2025. godine</t>
  </si>
  <si>
    <t>REVIDIRANI PODACI ZA INVESTICIJSKA DRUŠTVA, na dan 31. prosinca 2025.</t>
  </si>
  <si>
    <t>Rast aktive u odnosu na 31.12.2024.</t>
  </si>
  <si>
    <t>REVIDIRANI PODACI ZA DRUŠTVA ZA UPRAVLJANJE INVESTICIJSKIM FONDOVIMA, na dan 31. prosinca 2025.</t>
  </si>
  <si>
    <t>Neto imovina fonda na dan 31.12.2025.</t>
  </si>
  <si>
    <t>REVIDIRANI PODACI ZA UCITS FONDOVE, na dan 31. prosinca 2025.</t>
  </si>
  <si>
    <t>Promjena neto imovine u odnosu na 31.12.2024.</t>
  </si>
  <si>
    <t>Promjena cijene udjela u odnosu na 31.12.2024.</t>
  </si>
  <si>
    <t>REVIDIRANI PODACI ZA ALTERNATIVNE INVESTICIJSKE FONDOVE, na dan 31. prosinca 2025.</t>
  </si>
  <si>
    <t>Cijena udjela na dan 31.12.2025.</t>
  </si>
  <si>
    <t>-Dobit/gubitak prije oporezivanja odnosi se na razdoblje od 1.1. do 31.12.2025. godine</t>
  </si>
  <si>
    <t>Ukupna aktiva 31.12.2025.</t>
  </si>
  <si>
    <t>Udio u ukupnoj aktivi 31.12.2025.</t>
  </si>
  <si>
    <t>Promjena u odnosu na 31.12.2024.</t>
  </si>
  <si>
    <t>REVIDIRANI PODACI ZA DRUŠTVA ZA UPRAVLJANJE MIROVINSKIM FONDOVIMA, na dan 31. prosinca 2025.</t>
  </si>
  <si>
    <t>-Dobit od poslovanja odnosi se na razdoblje od 1.1.-31.12.2025. godine</t>
  </si>
  <si>
    <t>REVIDIRANI PODACI ZA MIROVINSKE FONDOVE, na dan 31. prosinca 2025.</t>
  </si>
  <si>
    <t>Neto imovina fonda
31.12.2025.</t>
  </si>
  <si>
    <t>Udio u ukupnoj neto imovini 
31.12.2025.</t>
  </si>
  <si>
    <t>Vrijednost obračunske jedinice fonda na dan 31.12.2025.</t>
  </si>
  <si>
    <t>Prinos u razdoblju 31.12.2024.-31.12.2025.</t>
  </si>
  <si>
    <t>REVIDIRANI PODACI ZA TRŽIŠTE OSIGURANJA - ŽIVOTNA osiguranja, na dan 31. prosinca 2025.</t>
  </si>
  <si>
    <t>REVIDIRANI PODACI ZA TRŽIŠTE OSIGURANJA - NEŽIVOTNA osiguranja, na dan 31. prosinca 2025.</t>
  </si>
  <si>
    <t>REVIDIRANI PODACI ZA TRŽIŠTE OSIGURANJA - ukupno, na dan 31. prosinca 2025.</t>
  </si>
  <si>
    <t>REVIDIRANI PODACI ZA LEASING DRUŠTVA, na dan 31. prosinca 2025.</t>
  </si>
  <si>
    <t>REVIDIRANI PODACI ZA FAKTORING DRUŠTVA, na dan 31. prosinca 2025.</t>
  </si>
  <si>
    <t xml:space="preserve">INTERCAPITAL Digital Wealth Man. d.o.o. </t>
  </si>
  <si>
    <t xml:space="preserve">AGRAM LIFE osiguranje d.d. </t>
  </si>
  <si>
    <t>74780000R0XHH10VC697</t>
  </si>
  <si>
    <t xml:space="preserve">Allianz Hrvatska d.d. </t>
  </si>
  <si>
    <t>5493006D8G55YM441622</t>
  </si>
  <si>
    <t xml:space="preserve">CROATIA osiguranje d.d. </t>
  </si>
  <si>
    <t>74780000M0GHQ1VXJU20</t>
  </si>
  <si>
    <t xml:space="preserve">GENERALI OSIGURANJE d.d. </t>
  </si>
  <si>
    <t>529900SSQ9XD4D9UVJ94</t>
  </si>
  <si>
    <t xml:space="preserve">GRAWE Hrvatska d.d. </t>
  </si>
  <si>
    <t>5299008LQUWEOTO76V71</t>
  </si>
  <si>
    <t xml:space="preserve">Groupama osiguranje d.d. </t>
  </si>
  <si>
    <t>74780000V0JHQ18WXI81</t>
  </si>
  <si>
    <t xml:space="preserve">MERKUR OSIGURANJE d.d. </t>
  </si>
  <si>
    <t>529900S781HTTWM6KC58</t>
  </si>
  <si>
    <t xml:space="preserve">TRIGLAV OSIGURANJE d. d. </t>
  </si>
  <si>
    <t>74780000H0HHL1OVM657</t>
  </si>
  <si>
    <t xml:space="preserve">UNIQA osiguranje d.d. </t>
  </si>
  <si>
    <t>74780000P058TI5YPX93</t>
  </si>
  <si>
    <t xml:space="preserve">Wiener osiguranje Vienna Insurance Group d.d. </t>
  </si>
  <si>
    <t>54930041AKTSEYG3RV93</t>
  </si>
  <si>
    <t>LEI društva</t>
  </si>
  <si>
    <t xml:space="preserve">ADRIATIC OSIGURANJE d.d. </t>
  </si>
  <si>
    <t>74780000904H51PVL664</t>
  </si>
  <si>
    <t xml:space="preserve">EUROHERC osiguranje d.d. </t>
  </si>
  <si>
    <t>74780000Q0NHK2O5DU16</t>
  </si>
  <si>
    <t xml:space="preserve">HOK-OSIGURANJE d.d. </t>
  </si>
  <si>
    <t>7478000090THK2NOZI72</t>
  </si>
  <si>
    <t xml:space="preserve">Hrvatsko kreditno osiguranje d.d. </t>
  </si>
  <si>
    <t>315700PS397SPA0S1F19</t>
  </si>
  <si>
    <t xml:space="preserve">AGRAM LEASING d.o.o. </t>
  </si>
  <si>
    <t xml:space="preserve">Ayvens Croatia d.o.o. za operativni i financijski leasing </t>
  </si>
  <si>
    <t xml:space="preserve">BKS - leasing Croatia d.o.o. </t>
  </si>
  <si>
    <t>Erste &amp; Steiermärkische S-Leasing d.o.o.</t>
  </si>
  <si>
    <t xml:space="preserve">i4next leasing Croatia d.o.o. </t>
  </si>
  <si>
    <t xml:space="preserve">IMPULS-LEASING d.o.o. </t>
  </si>
  <si>
    <t xml:space="preserve">Mobil Leasing d.o.o. za leasing nekretnina, vozila i strojeva </t>
  </si>
  <si>
    <t xml:space="preserve">OTP Leasing d.d. </t>
  </si>
  <si>
    <t>PBZ-LEASING d.o.o.</t>
  </si>
  <si>
    <t xml:space="preserve">PORSCHE LEASING d.o.o. </t>
  </si>
  <si>
    <t>Raiffeisen Leasing d.o.o.</t>
  </si>
  <si>
    <t>SCANIA CREDIT HRVATSKA d.o.o.</t>
  </si>
  <si>
    <t>Toyota Tsusho Leasing Croatia d.o.o. za leasing</t>
  </si>
  <si>
    <t>UniCredit Leasing Croatia d.o.o.</t>
  </si>
  <si>
    <t>Volvo Financial Services leasing d.o.o.</t>
  </si>
  <si>
    <t>ADRIATIC ZAGREB FACTORING d.o.o.</t>
  </si>
  <si>
    <t xml:space="preserve">ESC Factoring d.o.o. </t>
  </si>
  <si>
    <t xml:space="preserve">FINSPOT dioničko društvo za faktoring </t>
  </si>
  <si>
    <t xml:space="preserve">ALTERNATIVE INVEST d.o.o. </t>
  </si>
  <si>
    <t xml:space="preserve">CGS Capital d.o.o. </t>
  </si>
  <si>
    <t xml:space="preserve">Erste Asset Management društvo d.o.o. </t>
  </si>
  <si>
    <t>Eurizon Asset Management Croatia d.o.o.</t>
  </si>
  <si>
    <t>FARVE PRO INVEST d.o.o.</t>
  </si>
  <si>
    <t xml:space="preserve">FEELSGOOD CAPITAL PARTNERS d.o.o.  </t>
  </si>
  <si>
    <t>Global Invest d.o.o.</t>
  </si>
  <si>
    <t>GO Invest d.o.o.</t>
  </si>
  <si>
    <t>GYAS Capital d.o.o.</t>
  </si>
  <si>
    <t>HPB Invest d.o.o.</t>
  </si>
  <si>
    <t xml:space="preserve">HRVATSKO MIROVINSKO INVESTICIJSKO DRUŠTVO d.o.o. </t>
  </si>
  <si>
    <t xml:space="preserve">Inspire Investments d.o.o. </t>
  </si>
  <si>
    <t>InterCapital ETF d.o.o.</t>
  </si>
  <si>
    <t>InterCapital Real Estate d.o.o.</t>
  </si>
  <si>
    <t>INVERA EQUITY PARTNERI d.o.o.</t>
  </si>
  <si>
    <t>Mathematica Capital Partners d.o.o.</t>
  </si>
  <si>
    <t xml:space="preserve">Maverick Wealth Management d.o.o. </t>
  </si>
  <si>
    <t>MEZZANINE PARTNERS d.o.o.</t>
  </si>
  <si>
    <t>N3 Capital Partners d.o.o.</t>
  </si>
  <si>
    <t>NEXT INVEST d.o.o.</t>
  </si>
  <si>
    <t>OTP INVEST d.o.o.</t>
  </si>
  <si>
    <t xml:space="preserve">PROSPERUS - INVEST d.o.o. </t>
  </si>
  <si>
    <t>SQ CAPITAL d.o.o.</t>
  </si>
  <si>
    <t>UniCredit Invest d.o.o. za upravljanje UCITS fondovima</t>
  </si>
  <si>
    <t xml:space="preserve">WHITE BRIDGE ASSET MANAGEMENT d.o.o. </t>
  </si>
  <si>
    <t>Erste Balanced</t>
  </si>
  <si>
    <t>Erste Bond</t>
  </si>
  <si>
    <t>Erste Dollar Balanced</t>
  </si>
  <si>
    <t>Erste Global Equity</t>
  </si>
  <si>
    <t>Erste Global Technology</t>
  </si>
  <si>
    <t>ERSTE HORIZONT 2026</t>
  </si>
  <si>
    <t>ERSTE HORIZONT 2026 II</t>
  </si>
  <si>
    <t>ERSTE HORIZONT 2026 III</t>
  </si>
  <si>
    <t>ERSTE HORIZONT 2026 IV</t>
  </si>
  <si>
    <t>ERSTE HORIZONT 2026 USD</t>
  </si>
  <si>
    <t>ERSTE HORIZONT 2028</t>
  </si>
  <si>
    <t>ERSTE HORIZONT 2029 USD</t>
  </si>
  <si>
    <t>Erste Income Plus</t>
  </si>
  <si>
    <t>Erste SEE Equity</t>
  </si>
  <si>
    <t>Erste Short Term Bond</t>
  </si>
  <si>
    <t>Erste Short Term Dollar Bond</t>
  </si>
  <si>
    <t>Eurizon HR Bond fond</t>
  </si>
  <si>
    <t>InterCapital Croatia CROBEX10tr UCITS ETF</t>
  </si>
  <si>
    <t>A</t>
  </si>
  <si>
    <t>B</t>
  </si>
  <si>
    <t>C</t>
  </si>
  <si>
    <t>InterCapital EUR Romania Govt Bond 5 - 10yr UCITS ETF</t>
  </si>
  <si>
    <t>InterCapital Euro Money Market UCITS ETF</t>
  </si>
  <si>
    <t>InterCapital Romania BET-TRN UCITS ETF</t>
  </si>
  <si>
    <t>InterCapital Slovenia SBITOP TR UCITS ETF</t>
  </si>
  <si>
    <t>ZB Invest Funds – ZB Adaptive Balanced</t>
  </si>
  <si>
    <t>ZB Invest Funds – ZB Alpha</t>
  </si>
  <si>
    <t>ZB Invest Funds – ZB Asia</t>
  </si>
  <si>
    <t>ZB Invest Funds – ZB bond 2026 EUR</t>
  </si>
  <si>
    <t>ZB Invest Funds – ZB bond 2026 EUR II</t>
  </si>
  <si>
    <t>ZB Invest Funds – ZB bond 2026 EUR III</t>
  </si>
  <si>
    <t>ZB Invest Funds – ZB bond 2026 USD</t>
  </si>
  <si>
    <t>ZB Invest Funds – ZB bond 2026 USD II</t>
  </si>
  <si>
    <t>ZB Invest Funds – ZB bond 2027 EUR</t>
  </si>
  <si>
    <t>ZB Invest Funds – ZB bond 2027 EUR II</t>
  </si>
  <si>
    <t>ZB Invest Funds – ZB bond 2027 EUR III</t>
  </si>
  <si>
    <t>ZB Invest Funds – ZB bond 2027 EUR IV</t>
  </si>
  <si>
    <t>ZB Invest Funds – ZB bond 2027 EUR V</t>
  </si>
  <si>
    <t>ZB Invest Funds – ZB bond 2028 EUR</t>
  </si>
  <si>
    <t>ZB Invest Funds – ZB bond 2028 EUR II</t>
  </si>
  <si>
    <t>ZB Invest Funds – ZB bond 2029 EUR</t>
  </si>
  <si>
    <t>ZB Invest Funds – ZB Bond Select</t>
  </si>
  <si>
    <t>ZB Invest Funds – ZB Bridge</t>
  </si>
  <si>
    <t>ZB Invest Funds – ZB CEE Equity</t>
  </si>
  <si>
    <t>ZB Invest Funds – ZB conservative</t>
  </si>
  <si>
    <t>ZB Invest Funds – ZB eplus</t>
  </si>
  <si>
    <t>ZB Invest Funds – ZB euroaktiv</t>
  </si>
  <si>
    <t>ZB Invest Funds – ZB Future 2030</t>
  </si>
  <si>
    <t>ZB Invest Funds – ZB Future 2040</t>
  </si>
  <si>
    <t>ZB Invest Funds – ZB Future 2055</t>
  </si>
  <si>
    <t>ZB Invest Funds – ZB Short Term Bond</t>
  </si>
  <si>
    <t>ZB Invest Funds – ZB trend</t>
  </si>
  <si>
    <t>ZB Invest Funds – ZB World Brands Select</t>
  </si>
  <si>
    <t>ZB Money</t>
  </si>
  <si>
    <t>Klasa
 fonda</t>
  </si>
  <si>
    <t>GLOBAL KAPITAL</t>
  </si>
  <si>
    <t xml:space="preserve">HPB Dionički </t>
  </si>
  <si>
    <t>HPB Global</t>
  </si>
  <si>
    <t>HPB Obveznički</t>
  </si>
  <si>
    <t>OTP ABSOLUTE</t>
  </si>
  <si>
    <t>OTP INDEKSNI FOND</t>
  </si>
  <si>
    <t>OTP MERIDIAN 20</t>
  </si>
  <si>
    <t>OTP MULTI EUR 2026</t>
  </si>
  <si>
    <t>OTP MULTI EUR 2027</t>
  </si>
  <si>
    <t>OTP MULTI USD 3</t>
  </si>
  <si>
    <t>OTP uravnoteženi</t>
  </si>
  <si>
    <t>Raiffeisen Classic</t>
  </si>
  <si>
    <t>Raiffeisen EUR 2027 Bond</t>
  </si>
  <si>
    <t>Raiffeisen Harmonic</t>
  </si>
  <si>
    <t>Raiffeisen Money Market</t>
  </si>
  <si>
    <t>Raiffeisen Sustainable Equities</t>
  </si>
  <si>
    <t>Raiffeisen Sustainable Mix</t>
  </si>
  <si>
    <t>Raiffeisen Sustainable Solid</t>
  </si>
  <si>
    <t>Raiffeisen USD 2026 Bond</t>
  </si>
  <si>
    <t>Raiffeisen Wealth</t>
  </si>
  <si>
    <t>Eurizon HR Cash</t>
  </si>
  <si>
    <t>A1</t>
  </si>
  <si>
    <t>CAPITAL BREEDER</t>
  </si>
  <si>
    <t>Erste Adriatic Equity</t>
  </si>
  <si>
    <t>ERSTE BOND</t>
  </si>
  <si>
    <t xml:space="preserve">Erste Future Equity </t>
  </si>
  <si>
    <t>Erste Green Equity</t>
  </si>
  <si>
    <t>Erste Green Multi Asset</t>
  </si>
  <si>
    <t>Erste Money Market</t>
  </si>
  <si>
    <t>Erste Money Market USD</t>
  </si>
  <si>
    <t>Erste Multi Asset</t>
  </si>
  <si>
    <t>Erste Nova Europa</t>
  </si>
  <si>
    <t>Erste Quality Equity</t>
  </si>
  <si>
    <t xml:space="preserve">OTP start </t>
  </si>
  <si>
    <t>HPB Kratkoročni obveznički</t>
  </si>
  <si>
    <t xml:space="preserve">Eurizon HR Active Defensive 2 </t>
  </si>
  <si>
    <t>Eurizon HR Active Defensive</t>
  </si>
  <si>
    <t>Eurizon HR Conservative 10</t>
  </si>
  <si>
    <t>Eurizon HR Dollar Bond 4</t>
  </si>
  <si>
    <t>Eurizon HR Dollar Progressive</t>
  </si>
  <si>
    <t>Eurizon HR D-Start</t>
  </si>
  <si>
    <t xml:space="preserve">Eurizon HR Equity </t>
  </si>
  <si>
    <t>Eurizon HR Equity World</t>
  </si>
  <si>
    <t>Eurizon HR Euro Short Term Bond</t>
  </si>
  <si>
    <t xml:space="preserve">Eurizon HR Flexible 30 </t>
  </si>
  <si>
    <t xml:space="preserve">Eurizon HR Global </t>
  </si>
  <si>
    <t xml:space="preserve">Eurizon HR International Multi Asset </t>
  </si>
  <si>
    <t>Eurizon HR Moderate 30</t>
  </si>
  <si>
    <t xml:space="preserve">Eurizon HR Start </t>
  </si>
  <si>
    <t xml:space="preserve">Eurizon HR Target 2026 </t>
  </si>
  <si>
    <t xml:space="preserve">Eurizon HR Target 2026 II </t>
  </si>
  <si>
    <t xml:space="preserve">Eurizon HR Target 2027 </t>
  </si>
  <si>
    <t xml:space="preserve">Eurizon HR Target 2027 II </t>
  </si>
  <si>
    <t xml:space="preserve">Eurizon HR Target 2027 III </t>
  </si>
  <si>
    <t xml:space="preserve">HPB Fokus 2026 </t>
  </si>
  <si>
    <t xml:space="preserve">HPB Plus </t>
  </si>
  <si>
    <t xml:space="preserve">Raiffeisen Flexi Bond </t>
  </si>
  <si>
    <t>Raiffeisen Flexi Sustainable Bond</t>
  </si>
  <si>
    <t xml:space="preserve">Raiffeisen Flexi USD </t>
  </si>
  <si>
    <t>ERSTE Commodity Strategy</t>
  </si>
  <si>
    <t>ERSTE TOTAL RETURN</t>
  </si>
  <si>
    <t>Inspire ETA</t>
  </si>
  <si>
    <t>Inspire KAPPA</t>
  </si>
  <si>
    <t>Inspire SIGMA</t>
  </si>
  <si>
    <t>Stonegate Fund</t>
  </si>
  <si>
    <t>Zenith</t>
  </si>
  <si>
    <t>INTERCAPITAL REAL ESTATE FUND ALFA za ulaganje u nekretnine</t>
  </si>
  <si>
    <t>SQ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</si>
</sst>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%"/>
    <numFmt numFmtId="165" formatCode="#,###"/>
    <numFmt numFmtId="166" formatCode="0.0%;\-0.0%;;"/>
    <numFmt numFmtId="167" formatCode="#,###;\-#,###"/>
    <numFmt numFmtId="168" formatCode="#,##0;[Red]#,##0"/>
    <numFmt numFmtId="169" formatCode="#,##0.00\ _k_n"/>
    <numFmt numFmtId="170" formatCode="#,##0_ ;\-#,##0\ "/>
    <numFmt numFmtId="171" formatCode="#,##0.0000"/>
    <numFmt numFmtId="172" formatCode="_-* #,##0_-;\-* #,##0_-;_-* &quot;-&quot;?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b/>
      <sz val="12"/>
      <name val="Arial"/>
      <family val="2"/>
      <charset val="238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2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</font>
    <font>
      <sz val="8"/>
      <name val="Arial"/>
      <family val="2"/>
      <charset val="238"/>
    </font>
    <font>
      <sz val="10"/>
      <name val="Times New Roman"/>
      <family val="1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  <charset val="238"/>
    </font>
    <font>
      <sz val="7"/>
      <name val="Tahoma"/>
      <family val="2"/>
    </font>
    <font>
      <b/>
      <sz val="8"/>
      <color rgb="FFFF0000"/>
      <name val="Tahoma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name val="Tahoma"/>
      <family val="2"/>
    </font>
    <font>
      <sz val="10"/>
      <color indexed="10"/>
      <name val="Arial"/>
      <family val="2"/>
      <charset val="238"/>
    </font>
    <font>
      <sz val="8"/>
      <color rgb="FF000000"/>
      <name val="Arial"/>
      <family val="2"/>
    </font>
    <font>
      <b/>
      <sz val="10"/>
      <name val="Calibri"/>
      <family val="2"/>
    </font>
    <font>
      <sz val="9"/>
      <name val="Arial"/>
      <family val="2"/>
    </font>
    <font>
      <b/>
      <sz val="8"/>
      <color rgb="FFFF0000"/>
      <name val="Arial"/>
      <family val="2"/>
      <charset val="238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sz val="8"/>
      <name val="Arial"/>
    </font>
    <font>
      <sz val="8"/>
      <name val="Arial"/>
      <charset val="238"/>
    </font>
    <font>
      <b/>
      <i/>
      <sz val="8"/>
      <name val="Arial"/>
      <family val="2"/>
      <charset val="238"/>
    </font>
    <font>
      <b/>
      <sz val="8"/>
      <color theme="8"/>
      <name val="Arial"/>
      <family val="2"/>
      <charset val="238"/>
    </font>
    <font>
      <b/>
      <i/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D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0" fontId="9" fillId="0" borderId="0"/>
    <xf numFmtId="0" fontId="12" fillId="0" borderId="0"/>
    <xf numFmtId="0" fontId="14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4" fillId="0" borderId="0"/>
    <xf numFmtId="0" fontId="7" fillId="0" borderId="0"/>
    <xf numFmtId="0" fontId="14" fillId="0" borderId="0"/>
    <xf numFmtId="0" fontId="24" fillId="0" borderId="0"/>
    <xf numFmtId="0" fontId="24" fillId="0" borderId="0">
      <alignment vertical="top"/>
    </xf>
    <xf numFmtId="0" fontId="7" fillId="0" borderId="0"/>
    <xf numFmtId="0" fontId="6" fillId="0" borderId="0"/>
    <xf numFmtId="0" fontId="7" fillId="0" borderId="0"/>
    <xf numFmtId="0" fontId="28" fillId="0" borderId="0"/>
    <xf numFmtId="9" fontId="7" fillId="0" borderId="0" applyFont="0" applyFill="0" applyBorder="0" applyAlignment="0" applyProtection="0"/>
    <xf numFmtId="0" fontId="28" fillId="0" borderId="0"/>
    <xf numFmtId="0" fontId="7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47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2" borderId="3" xfId="4" applyFont="1" applyFill="1" applyBorder="1" applyAlignment="1">
      <alignment horizontal="center" vertical="center" wrapText="1"/>
    </xf>
    <xf numFmtId="0" fontId="11" fillId="2" borderId="3" xfId="7" applyFont="1" applyFill="1" applyBorder="1" applyAlignment="1">
      <alignment horizontal="center" vertical="center" wrapText="1"/>
    </xf>
    <xf numFmtId="0" fontId="11" fillId="2" borderId="3" xfId="7" applyFont="1" applyFill="1" applyBorder="1" applyAlignment="1">
      <alignment horizontal="center" vertical="center"/>
    </xf>
    <xf numFmtId="4" fontId="11" fillId="2" borderId="3" xfId="7" applyNumberFormat="1" applyFont="1" applyFill="1" applyBorder="1" applyAlignment="1">
      <alignment horizontal="center" vertical="center" wrapText="1"/>
    </xf>
    <xf numFmtId="0" fontId="11" fillId="0" borderId="0" xfId="12" applyFont="1" applyFill="1" applyBorder="1" applyAlignment="1">
      <alignment vertical="center"/>
    </xf>
    <xf numFmtId="3" fontId="11" fillId="0" borderId="0" xfId="12" applyNumberFormat="1" applyFont="1" applyFill="1" applyBorder="1" applyAlignment="1">
      <alignment vertical="center"/>
    </xf>
    <xf numFmtId="164" fontId="11" fillId="0" borderId="0" xfId="9" applyNumberFormat="1" applyFont="1" applyFill="1" applyBorder="1" applyAlignment="1">
      <alignment vertical="center"/>
    </xf>
    <xf numFmtId="3" fontId="11" fillId="0" borderId="0" xfId="12" applyNumberFormat="1" applyFont="1" applyFill="1" applyBorder="1" applyAlignment="1" applyProtection="1">
      <alignment vertical="center" wrapText="1"/>
      <protection hidden="1"/>
    </xf>
    <xf numFmtId="3" fontId="26" fillId="0" borderId="0" xfId="12" applyNumberFormat="1" applyFont="1" applyFill="1" applyBorder="1" applyAlignment="1" applyProtection="1">
      <alignment vertical="center" wrapText="1"/>
      <protection hidden="1"/>
    </xf>
    <xf numFmtId="0" fontId="21" fillId="0" borderId="2" xfId="4" applyFont="1" applyFill="1" applyBorder="1" applyAlignment="1">
      <alignment horizontal="center" vertical="center"/>
    </xf>
    <xf numFmtId="0" fontId="21" fillId="0" borderId="6" xfId="4" applyFont="1" applyFill="1" applyBorder="1" applyAlignment="1">
      <alignment vertical="center"/>
    </xf>
    <xf numFmtId="3" fontId="21" fillId="0" borderId="2" xfId="4" applyNumberFormat="1" applyFont="1" applyFill="1" applyBorder="1" applyAlignment="1">
      <alignment horizontal="right" vertical="center"/>
    </xf>
    <xf numFmtId="0" fontId="20" fillId="0" borderId="0" xfId="4" applyFont="1" applyFill="1" applyBorder="1" applyAlignment="1">
      <alignment horizontal="left" vertical="center"/>
    </xf>
    <xf numFmtId="3" fontId="20" fillId="0" borderId="0" xfId="4" applyNumberFormat="1" applyFont="1" applyFill="1" applyBorder="1" applyAlignment="1">
      <alignment vertical="center"/>
    </xf>
    <xf numFmtId="3" fontId="20" fillId="0" borderId="0" xfId="4" applyNumberFormat="1" applyFont="1" applyFill="1" applyBorder="1" applyAlignment="1">
      <alignment horizontal="center" vertical="center"/>
    </xf>
    <xf numFmtId="0" fontId="11" fillId="0" borderId="0" xfId="12" applyFont="1" applyFill="1"/>
    <xf numFmtId="0" fontId="6" fillId="0" borderId="3" xfId="0" applyFont="1" applyFill="1" applyBorder="1" applyAlignment="1">
      <alignment vertical="center"/>
    </xf>
    <xf numFmtId="0" fontId="6" fillId="0" borderId="3" xfId="2" applyFont="1" applyFill="1" applyBorder="1" applyAlignment="1">
      <alignment vertical="center"/>
    </xf>
    <xf numFmtId="0" fontId="11" fillId="2" borderId="3" xfId="7" applyFont="1" applyFill="1" applyBorder="1" applyAlignment="1">
      <alignment vertical="center" wrapText="1"/>
    </xf>
    <xf numFmtId="0" fontId="13" fillId="0" borderId="0" xfId="12" applyFont="1" applyFill="1" applyAlignment="1">
      <alignment horizontal="left"/>
    </xf>
    <xf numFmtId="0" fontId="21" fillId="0" borderId="1" xfId="12" applyFont="1" applyFill="1" applyBorder="1" applyAlignment="1">
      <alignment horizontal="center" vertical="center"/>
    </xf>
    <xf numFmtId="0" fontId="21" fillId="0" borderId="1" xfId="14" applyNumberFormat="1" applyFont="1" applyBorder="1" applyAlignment="1" applyProtection="1">
      <alignment vertical="center"/>
      <protection hidden="1"/>
    </xf>
    <xf numFmtId="0" fontId="21" fillId="0" borderId="2" xfId="12" applyFont="1" applyFill="1" applyBorder="1" applyAlignment="1">
      <alignment horizontal="center" vertical="center"/>
    </xf>
    <xf numFmtId="0" fontId="21" fillId="0" borderId="2" xfId="14" applyNumberFormat="1" applyFont="1" applyBorder="1" applyAlignment="1" applyProtection="1">
      <alignment vertical="center"/>
      <protection hidden="1"/>
    </xf>
    <xf numFmtId="0" fontId="11" fillId="4" borderId="7" xfId="4" applyFont="1" applyFill="1" applyBorder="1" applyAlignment="1">
      <alignment horizontal="center" vertical="center" wrapText="1"/>
    </xf>
    <xf numFmtId="10" fontId="13" fillId="5" borderId="8" xfId="4" applyNumberFormat="1" applyFont="1" applyFill="1" applyBorder="1" applyAlignment="1">
      <alignment vertical="center"/>
    </xf>
    <xf numFmtId="0" fontId="11" fillId="2" borderId="7" xfId="4" applyFont="1" applyFill="1" applyBorder="1" applyAlignment="1">
      <alignment horizontal="center" vertical="center" wrapText="1"/>
    </xf>
    <xf numFmtId="0" fontId="13" fillId="0" borderId="0" xfId="12" applyFont="1" applyFill="1" applyAlignment="1"/>
    <xf numFmtId="3" fontId="6" fillId="0" borderId="0" xfId="11" applyNumberFormat="1" applyFont="1" applyAlignment="1">
      <alignment vertical="center"/>
    </xf>
    <xf numFmtId="0" fontId="6" fillId="0" borderId="0" xfId="11" applyFont="1" applyAlignment="1">
      <alignment vertical="center"/>
    </xf>
    <xf numFmtId="0" fontId="13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4" applyFont="1" applyFill="1" applyBorder="1" applyAlignment="1">
      <alignment vertical="center"/>
    </xf>
    <xf numFmtId="0" fontId="8" fillId="3" borderId="3" xfId="1" applyFont="1" applyFill="1" applyBorder="1" applyAlignment="1" applyProtection="1">
      <alignment horizontal="left" vertical="center"/>
    </xf>
    <xf numFmtId="0" fontId="8" fillId="4" borderId="3" xfId="1" applyFont="1" applyFill="1" applyBorder="1" applyAlignment="1" applyProtection="1">
      <alignment horizontal="left" vertical="center"/>
    </xf>
    <xf numFmtId="0" fontId="10" fillId="0" borderId="0" xfId="3" applyFont="1" applyAlignment="1">
      <alignment vertical="center"/>
    </xf>
    <xf numFmtId="168" fontId="21" fillId="0" borderId="2" xfId="0" applyNumberFormat="1" applyFont="1" applyFill="1" applyBorder="1" applyAlignment="1" applyProtection="1">
      <alignment vertical="center" wrapText="1"/>
      <protection locked="0"/>
    </xf>
    <xf numFmtId="3" fontId="21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11" applyAlignment="1">
      <alignment vertical="center"/>
    </xf>
    <xf numFmtId="0" fontId="11" fillId="0" borderId="0" xfId="5" applyFont="1" applyFill="1" applyBorder="1" applyAlignment="1">
      <alignment vertical="center"/>
    </xf>
    <xf numFmtId="0" fontId="13" fillId="2" borderId="0" xfId="7" applyFont="1" applyFill="1" applyBorder="1" applyAlignment="1">
      <alignment vertical="center"/>
    </xf>
    <xf numFmtId="0" fontId="11" fillId="2" borderId="12" xfId="4" applyFont="1" applyFill="1" applyBorder="1" applyAlignment="1">
      <alignment horizontal="center" vertical="center" wrapText="1"/>
    </xf>
    <xf numFmtId="0" fontId="31" fillId="2" borderId="12" xfId="4" applyFont="1" applyFill="1" applyBorder="1" applyAlignment="1">
      <alignment horizontal="center" vertical="center" wrapText="1"/>
    </xf>
    <xf numFmtId="0" fontId="31" fillId="2" borderId="7" xfId="4" applyFont="1" applyFill="1" applyBorder="1" applyAlignment="1">
      <alignment horizontal="center" vertical="center" wrapText="1"/>
    </xf>
    <xf numFmtId="0" fontId="11" fillId="2" borderId="3" xfId="13" applyFont="1" applyFill="1" applyBorder="1" applyAlignment="1">
      <alignment horizontal="center" vertical="center" wrapText="1"/>
    </xf>
    <xf numFmtId="0" fontId="11" fillId="2" borderId="3" xfId="12" applyFont="1" applyFill="1" applyBorder="1" applyAlignment="1">
      <alignment horizontal="center" vertical="center" wrapText="1"/>
    </xf>
    <xf numFmtId="0" fontId="16" fillId="0" borderId="7" xfId="13" applyFont="1" applyFill="1" applyBorder="1" applyAlignment="1">
      <alignment horizontal="center" vertical="center"/>
    </xf>
    <xf numFmtId="3" fontId="29" fillId="0" borderId="1" xfId="21" applyNumberFormat="1" applyFont="1" applyFill="1" applyBorder="1" applyAlignment="1" applyProtection="1">
      <alignment vertical="center" wrapText="1"/>
      <protection locked="0"/>
    </xf>
    <xf numFmtId="3" fontId="21" fillId="0" borderId="1" xfId="14" applyNumberFormat="1" applyFont="1" applyBorder="1" applyAlignment="1" applyProtection="1">
      <alignment vertical="center"/>
      <protection hidden="1"/>
    </xf>
    <xf numFmtId="3" fontId="29" fillId="0" borderId="2" xfId="21" applyNumberFormat="1" applyFont="1" applyFill="1" applyBorder="1" applyAlignment="1" applyProtection="1">
      <alignment vertical="center" wrapText="1"/>
      <protection locked="0"/>
    </xf>
    <xf numFmtId="3" fontId="29" fillId="0" borderId="2" xfId="22" applyNumberFormat="1" applyFont="1" applyFill="1" applyBorder="1" applyAlignment="1" applyProtection="1">
      <alignment vertical="center" wrapText="1"/>
      <protection locked="0"/>
    </xf>
    <xf numFmtId="0" fontId="11" fillId="4" borderId="3" xfId="12" applyFont="1" applyFill="1" applyBorder="1" applyAlignment="1">
      <alignment horizontal="left" vertical="center" wrapText="1"/>
    </xf>
    <xf numFmtId="3" fontId="26" fillId="4" borderId="3" xfId="21" applyNumberFormat="1" applyFont="1" applyFill="1" applyBorder="1" applyAlignment="1" applyProtection="1">
      <alignment vertical="center" wrapText="1"/>
      <protection locked="0"/>
    </xf>
    <xf numFmtId="0" fontId="13" fillId="0" borderId="0" xfId="22" quotePrefix="1" applyFont="1" applyFill="1" applyAlignment="1">
      <alignment vertical="center"/>
    </xf>
    <xf numFmtId="0" fontId="13" fillId="0" borderId="0" xfId="22" applyFont="1" applyFill="1" applyAlignment="1">
      <alignment vertical="center"/>
    </xf>
    <xf numFmtId="0" fontId="6" fillId="0" borderId="0" xfId="22" applyFont="1" applyAlignment="1">
      <alignment vertical="center"/>
    </xf>
    <xf numFmtId="0" fontId="7" fillId="0" borderId="0" xfId="17"/>
    <xf numFmtId="0" fontId="35" fillId="0" borderId="0" xfId="12" applyFont="1" applyAlignment="1">
      <alignment vertical="center"/>
    </xf>
    <xf numFmtId="0" fontId="36" fillId="0" borderId="0" xfId="17" applyFont="1"/>
    <xf numFmtId="0" fontId="13" fillId="0" borderId="0" xfId="12" applyFont="1" applyAlignment="1">
      <alignment vertical="center"/>
    </xf>
    <xf numFmtId="0" fontId="11" fillId="0" borderId="0" xfId="12" applyFont="1" applyAlignment="1">
      <alignment vertical="center"/>
    </xf>
    <xf numFmtId="0" fontId="15" fillId="0" borderId="0" xfId="12" applyFont="1" applyAlignment="1">
      <alignment horizontal="right" vertical="center"/>
    </xf>
    <xf numFmtId="0" fontId="7" fillId="0" borderId="0" xfId="17" applyFill="1"/>
    <xf numFmtId="0" fontId="6" fillId="0" borderId="0" xfId="22" applyFont="1" applyFill="1" applyAlignment="1">
      <alignment vertical="center"/>
    </xf>
    <xf numFmtId="0" fontId="21" fillId="0" borderId="8" xfId="4" applyFont="1" applyFill="1" applyBorder="1" applyAlignment="1">
      <alignment horizontal="center" vertical="center"/>
    </xf>
    <xf numFmtId="0" fontId="21" fillId="0" borderId="13" xfId="4" applyFont="1" applyFill="1" applyBorder="1" applyAlignment="1">
      <alignment vertical="center"/>
    </xf>
    <xf numFmtId="10" fontId="21" fillId="0" borderId="8" xfId="9" quotePrefix="1" applyNumberFormat="1" applyFont="1" applyFill="1" applyBorder="1" applyAlignment="1">
      <alignment horizontal="right" vertical="center" wrapText="1"/>
    </xf>
    <xf numFmtId="10" fontId="21" fillId="0" borderId="2" xfId="9" quotePrefix="1" applyNumberFormat="1" applyFont="1" applyFill="1" applyBorder="1" applyAlignment="1">
      <alignment horizontal="right" vertical="center" wrapText="1"/>
    </xf>
    <xf numFmtId="3" fontId="2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20" applyFont="1" applyAlignment="1">
      <alignment vertical="center"/>
    </xf>
    <xf numFmtId="0" fontId="28" fillId="0" borderId="0" xfId="20" applyAlignment="1">
      <alignment vertical="center"/>
    </xf>
    <xf numFmtId="3" fontId="28" fillId="0" borderId="0" xfId="20" applyNumberFormat="1" applyAlignment="1">
      <alignment vertical="center"/>
    </xf>
    <xf numFmtId="165" fontId="11" fillId="2" borderId="3" xfId="20" applyNumberFormat="1" applyFont="1" applyFill="1" applyBorder="1" applyAlignment="1">
      <alignment vertical="center"/>
    </xf>
    <xf numFmtId="0" fontId="23" fillId="0" borderId="0" xfId="20" applyFont="1" applyAlignment="1">
      <alignment vertical="center"/>
    </xf>
    <xf numFmtId="0" fontId="7" fillId="0" borderId="0" xfId="20" applyFont="1" applyAlignment="1">
      <alignment vertical="center"/>
    </xf>
    <xf numFmtId="0" fontId="38" fillId="0" borderId="0" xfId="20" applyFont="1" applyAlignment="1">
      <alignment vertical="center"/>
    </xf>
    <xf numFmtId="0" fontId="34" fillId="2" borderId="5" xfId="20" applyFont="1" applyFill="1" applyBorder="1" applyAlignment="1">
      <alignment vertical="center"/>
    </xf>
    <xf numFmtId="0" fontId="20" fillId="2" borderId="3" xfId="20" applyFont="1" applyFill="1" applyBorder="1" applyAlignment="1">
      <alignment vertical="center"/>
    </xf>
    <xf numFmtId="165" fontId="20" fillId="2" borderId="3" xfId="20" applyNumberFormat="1" applyFont="1" applyFill="1" applyBorder="1" applyAlignment="1">
      <alignment vertical="center"/>
    </xf>
    <xf numFmtId="0" fontId="6" fillId="0" borderId="0" xfId="20" applyFont="1" applyAlignment="1">
      <alignment vertical="center"/>
    </xf>
    <xf numFmtId="0" fontId="11" fillId="2" borderId="5" xfId="20" applyFont="1" applyFill="1" applyBorder="1" applyAlignment="1">
      <alignment vertical="center"/>
    </xf>
    <xf numFmtId="0" fontId="11" fillId="2" borderId="3" xfId="20" applyFont="1" applyFill="1" applyBorder="1" applyAlignment="1">
      <alignment vertical="center"/>
    </xf>
    <xf numFmtId="0" fontId="39" fillId="0" borderId="0" xfId="20" applyFont="1" applyAlignment="1">
      <alignment vertical="center"/>
    </xf>
    <xf numFmtId="0" fontId="6" fillId="0" borderId="0" xfId="22" applyFont="1" applyFill="1"/>
    <xf numFmtId="0" fontId="13" fillId="0" borderId="0" xfId="22" applyFont="1" applyAlignment="1">
      <alignment vertical="center"/>
    </xf>
    <xf numFmtId="0" fontId="13" fillId="0" borderId="0" xfId="22" quotePrefix="1" applyFont="1" applyAlignment="1">
      <alignment vertical="center"/>
    </xf>
    <xf numFmtId="0" fontId="11" fillId="0" borderId="0" xfId="22" applyFont="1" applyAlignment="1">
      <alignment vertical="center"/>
    </xf>
    <xf numFmtId="0" fontId="11" fillId="0" borderId="0" xfId="22" applyFont="1" applyAlignment="1">
      <alignment horizontal="justify" vertical="center" wrapText="1"/>
    </xf>
    <xf numFmtId="0" fontId="0" fillId="0" borderId="0" xfId="0" applyAlignment="1">
      <alignment vertical="center"/>
    </xf>
    <xf numFmtId="0" fontId="13" fillId="0" borderId="0" xfId="22" applyFont="1" applyAlignment="1">
      <alignment horizontal="justify" vertical="center" wrapText="1"/>
    </xf>
    <xf numFmtId="0" fontId="13" fillId="0" borderId="0" xfId="22" applyFont="1" applyFill="1" applyAlignment="1">
      <alignment horizontal="justify" vertical="center" wrapText="1"/>
    </xf>
    <xf numFmtId="10" fontId="13" fillId="5" borderId="8" xfId="4" applyNumberFormat="1" applyFont="1" applyFill="1" applyBorder="1" applyAlignment="1">
      <alignment horizontal="right" vertical="center"/>
    </xf>
    <xf numFmtId="0" fontId="23" fillId="0" borderId="0" xfId="3" applyFont="1" applyFill="1" applyBorder="1" applyAlignment="1">
      <alignment vertical="center"/>
    </xf>
    <xf numFmtId="0" fontId="13" fillId="0" borderId="0" xfId="5" applyFont="1" applyFill="1" applyBorder="1" applyAlignment="1">
      <alignment vertical="center"/>
    </xf>
    <xf numFmtId="0" fontId="23" fillId="0" borderId="0" xfId="2" applyFont="1" applyFill="1" applyBorder="1" applyAlignment="1">
      <alignment vertical="center"/>
    </xf>
    <xf numFmtId="0" fontId="21" fillId="0" borderId="0" xfId="2" applyFont="1" applyFill="1" applyBorder="1" applyAlignment="1">
      <alignment vertical="center"/>
    </xf>
    <xf numFmtId="0" fontId="20" fillId="0" borderId="0" xfId="2" applyFont="1" applyFill="1" applyBorder="1" applyAlignment="1">
      <alignment vertical="center"/>
    </xf>
    <xf numFmtId="0" fontId="20" fillId="0" borderId="0" xfId="4" applyFont="1" applyFill="1" applyBorder="1" applyAlignment="1">
      <alignment vertical="center"/>
    </xf>
    <xf numFmtId="0" fontId="21" fillId="0" borderId="0" xfId="5" applyFont="1" applyFill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25" fillId="0" borderId="0" xfId="6" applyFont="1" applyFill="1" applyBorder="1" applyAlignment="1">
      <alignment horizontal="right" vertical="center"/>
    </xf>
    <xf numFmtId="0" fontId="20" fillId="3" borderId="3" xfId="4" applyFont="1" applyFill="1" applyBorder="1" applyAlignment="1">
      <alignment horizontal="center" vertical="center" wrapText="1"/>
    </xf>
    <xf numFmtId="0" fontId="20" fillId="3" borderId="5" xfId="4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1" fillId="6" borderId="3" xfId="4" applyFont="1" applyFill="1" applyBorder="1" applyAlignment="1">
      <alignment horizontal="center" vertical="center" wrapText="1"/>
    </xf>
    <xf numFmtId="0" fontId="21" fillId="6" borderId="5" xfId="4" applyFont="1" applyFill="1" applyBorder="1" applyAlignment="1">
      <alignment horizontal="center" vertical="center" wrapText="1"/>
    </xf>
    <xf numFmtId="3" fontId="13" fillId="0" borderId="0" xfId="2" applyNumberFormat="1" applyFont="1" applyFill="1" applyBorder="1" applyAlignment="1">
      <alignment vertical="center"/>
    </xf>
    <xf numFmtId="10" fontId="13" fillId="0" borderId="0" xfId="2" applyNumberFormat="1" applyFont="1" applyFill="1" applyBorder="1" applyAlignment="1">
      <alignment vertical="center"/>
    </xf>
    <xf numFmtId="10" fontId="13" fillId="0" borderId="0" xfId="4" applyNumberFormat="1" applyFont="1" applyFill="1" applyBorder="1" applyAlignment="1">
      <alignment vertical="center"/>
    </xf>
    <xf numFmtId="168" fontId="21" fillId="6" borderId="8" xfId="0" applyNumberFormat="1" applyFont="1" applyFill="1" applyBorder="1" applyAlignment="1" applyProtection="1">
      <alignment vertical="center" wrapText="1"/>
      <protection locked="0"/>
    </xf>
    <xf numFmtId="10" fontId="21" fillId="6" borderId="8" xfId="9" applyNumberFormat="1" applyFont="1" applyFill="1" applyBorder="1" applyAlignment="1">
      <alignment horizontal="right" vertical="center"/>
    </xf>
    <xf numFmtId="10" fontId="21" fillId="6" borderId="2" xfId="9" applyNumberFormat="1" applyFont="1" applyFill="1" applyBorder="1" applyAlignment="1">
      <alignment horizontal="right" vertical="center"/>
    </xf>
    <xf numFmtId="168" fontId="21" fillId="6" borderId="2" xfId="0" applyNumberFormat="1" applyFont="1" applyFill="1" applyBorder="1" applyAlignment="1" applyProtection="1">
      <alignment vertical="center" wrapText="1"/>
      <protection locked="0"/>
    </xf>
    <xf numFmtId="3" fontId="21" fillId="6" borderId="2" xfId="0" applyNumberFormat="1" applyFont="1" applyFill="1" applyBorder="1" applyAlignment="1" applyProtection="1">
      <alignment horizontal="right" vertical="center" wrapText="1"/>
      <protection locked="0"/>
    </xf>
    <xf numFmtId="168" fontId="21" fillId="6" borderId="2" xfId="0" applyNumberFormat="1" applyFont="1" applyFill="1" applyBorder="1" applyAlignment="1" applyProtection="1">
      <alignment horizontal="right" vertical="center" wrapText="1"/>
      <protection locked="0"/>
    </xf>
    <xf numFmtId="168" fontId="21" fillId="6" borderId="2" xfId="0" applyNumberFormat="1" applyFont="1" applyFill="1" applyBorder="1" applyAlignment="1">
      <alignment horizontal="right" vertical="center"/>
    </xf>
    <xf numFmtId="0" fontId="20" fillId="3" borderId="5" xfId="4" applyFont="1" applyFill="1" applyBorder="1" applyAlignment="1">
      <alignment vertical="center"/>
    </xf>
    <xf numFmtId="168" fontId="20" fillId="3" borderId="3" xfId="4" applyNumberFormat="1" applyFont="1" applyFill="1" applyBorder="1" applyAlignment="1">
      <alignment horizontal="right" vertical="center"/>
    </xf>
    <xf numFmtId="10" fontId="20" fillId="3" borderId="3" xfId="4" applyNumberFormat="1" applyFont="1" applyFill="1" applyBorder="1" applyAlignment="1">
      <alignment horizontal="right" vertical="center"/>
    </xf>
    <xf numFmtId="3" fontId="20" fillId="3" borderId="3" xfId="4" applyNumberFormat="1" applyFont="1" applyFill="1" applyBorder="1" applyAlignment="1">
      <alignment horizontal="right" vertical="center"/>
    </xf>
    <xf numFmtId="3" fontId="20" fillId="3" borderId="3" xfId="4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2" fontId="41" fillId="0" borderId="0" xfId="4" applyNumberFormat="1" applyFont="1" applyFill="1" applyBorder="1" applyAlignment="1">
      <alignment vertical="center"/>
    </xf>
    <xf numFmtId="2" fontId="41" fillId="0" borderId="0" xfId="4" applyNumberFormat="1" applyFont="1" applyFill="1" applyBorder="1" applyAlignment="1">
      <alignment horizontal="center" vertical="center"/>
    </xf>
    <xf numFmtId="3" fontId="41" fillId="0" borderId="0" xfId="4" applyNumberFormat="1" applyFont="1" applyFill="1" applyBorder="1" applyAlignment="1">
      <alignment vertical="center"/>
    </xf>
    <xf numFmtId="3" fontId="41" fillId="0" borderId="0" xfId="4" applyNumberFormat="1" applyFont="1" applyFill="1" applyBorder="1" applyAlignment="1">
      <alignment horizontal="center" vertical="center"/>
    </xf>
    <xf numFmtId="0" fontId="13" fillId="3" borderId="0" xfId="4" applyFont="1" applyFill="1" applyBorder="1" applyAlignment="1">
      <alignment horizontal="left" vertical="center"/>
    </xf>
    <xf numFmtId="0" fontId="15" fillId="3" borderId="0" xfId="4" applyFont="1" applyFill="1" applyBorder="1" applyAlignment="1">
      <alignment vertical="center"/>
    </xf>
    <xf numFmtId="0" fontId="25" fillId="0" borderId="0" xfId="4" applyFont="1" applyFill="1" applyBorder="1" applyAlignment="1">
      <alignment vertical="center"/>
    </xf>
    <xf numFmtId="0" fontId="15" fillId="0" borderId="0" xfId="4" applyFont="1" applyFill="1" applyBorder="1" applyAlignment="1">
      <alignment vertical="center"/>
    </xf>
    <xf numFmtId="0" fontId="21" fillId="0" borderId="0" xfId="4" quotePrefix="1" applyFont="1" applyFill="1" applyBorder="1" applyAlignment="1">
      <alignment horizontal="left" vertical="center"/>
    </xf>
    <xf numFmtId="3" fontId="25" fillId="0" borderId="0" xfId="4" applyNumberFormat="1" applyFont="1" applyFill="1" applyBorder="1" applyAlignment="1">
      <alignment vertical="center"/>
    </xf>
    <xf numFmtId="0" fontId="41" fillId="0" borderId="0" xfId="4" applyFont="1" applyFill="1" applyBorder="1" applyAlignment="1">
      <alignment vertical="center"/>
    </xf>
    <xf numFmtId="0" fontId="21" fillId="0" borderId="0" xfId="5" quotePrefix="1" applyFont="1" applyFill="1" applyBorder="1" applyAlignment="1">
      <alignment horizontal="left" vertical="center"/>
    </xf>
    <xf numFmtId="3" fontId="42" fillId="0" borderId="0" xfId="11" applyNumberFormat="1" applyFont="1" applyAlignment="1">
      <alignment vertical="center"/>
    </xf>
    <xf numFmtId="0" fontId="11" fillId="2" borderId="3" xfId="12" applyFont="1" applyFill="1" applyBorder="1" applyAlignment="1">
      <alignment horizontal="left" vertical="center" wrapText="1"/>
    </xf>
    <xf numFmtId="3" fontId="11" fillId="2" borderId="3" xfId="12" applyNumberFormat="1" applyFont="1" applyFill="1" applyBorder="1" applyAlignment="1">
      <alignment horizontal="right" vertical="center" wrapText="1"/>
    </xf>
    <xf numFmtId="0" fontId="11" fillId="4" borderId="3" xfId="12" applyFont="1" applyFill="1" applyBorder="1" applyAlignment="1">
      <alignment horizontal="center" vertical="center" wrapText="1"/>
    </xf>
    <xf numFmtId="3" fontId="11" fillId="2" borderId="3" xfId="4" applyNumberFormat="1" applyFont="1" applyFill="1" applyBorder="1" applyAlignment="1">
      <alignment horizontal="right" vertical="center" wrapText="1"/>
    </xf>
    <xf numFmtId="10" fontId="13" fillId="0" borderId="8" xfId="9" applyNumberFormat="1" applyFont="1" applyFill="1" applyBorder="1" applyAlignment="1">
      <alignment horizontal="right" vertical="center"/>
    </xf>
    <xf numFmtId="0" fontId="13" fillId="2" borderId="3" xfId="7" applyFont="1" applyFill="1" applyBorder="1" applyAlignment="1">
      <alignment horizontal="right"/>
    </xf>
    <xf numFmtId="0" fontId="10" fillId="0" borderId="0" xfId="12" applyFont="1" applyAlignment="1">
      <alignment vertical="center"/>
    </xf>
    <xf numFmtId="0" fontId="10" fillId="0" borderId="0" xfId="22" applyFont="1" applyAlignment="1">
      <alignment horizontal="left" vertical="center"/>
    </xf>
    <xf numFmtId="3" fontId="21" fillId="6" borderId="8" xfId="4" applyNumberFormat="1" applyFont="1" applyFill="1" applyBorder="1" applyAlignment="1">
      <alignment horizontal="right" vertical="center"/>
    </xf>
    <xf numFmtId="3" fontId="21" fillId="6" borderId="2" xfId="4" applyNumberFormat="1" applyFont="1" applyFill="1" applyBorder="1" applyAlignment="1">
      <alignment horizontal="right" vertical="center"/>
    </xf>
    <xf numFmtId="10" fontId="21" fillId="0" borderId="1" xfId="0" applyNumberFormat="1" applyFont="1" applyFill="1" applyBorder="1" applyAlignment="1">
      <alignment horizontal="right" vertical="center" wrapText="1"/>
    </xf>
    <xf numFmtId="3" fontId="13" fillId="0" borderId="2" xfId="16" quotePrefix="1" applyNumberFormat="1" applyFont="1" applyFill="1" applyBorder="1" applyAlignment="1">
      <alignment horizontal="right" vertical="center" wrapText="1"/>
    </xf>
    <xf numFmtId="10" fontId="21" fillId="0" borderId="8" xfId="0" applyNumberFormat="1" applyFont="1" applyFill="1" applyBorder="1" applyAlignment="1">
      <alignment horizontal="right" vertical="center" wrapText="1"/>
    </xf>
    <xf numFmtId="10" fontId="40" fillId="0" borderId="2" xfId="0" applyNumberFormat="1" applyFont="1" applyFill="1" applyBorder="1" applyAlignment="1">
      <alignment horizontal="right" vertical="center" wrapText="1"/>
    </xf>
    <xf numFmtId="10" fontId="21" fillId="6" borderId="9" xfId="4" applyNumberFormat="1" applyFont="1" applyFill="1" applyBorder="1" applyAlignment="1">
      <alignment horizontal="right" vertical="center"/>
    </xf>
    <xf numFmtId="3" fontId="21" fillId="6" borderId="6" xfId="4" applyNumberFormat="1" applyFont="1" applyFill="1" applyBorder="1" applyAlignment="1">
      <alignment horizontal="right" vertical="center"/>
    </xf>
    <xf numFmtId="10" fontId="40" fillId="0" borderId="2" xfId="9" applyNumberFormat="1" applyFont="1" applyFill="1" applyBorder="1" applyAlignment="1">
      <alignment horizontal="right" vertical="center" wrapText="1"/>
    </xf>
    <xf numFmtId="0" fontId="11" fillId="7" borderId="3" xfId="0" applyFont="1" applyFill="1" applyBorder="1" applyAlignment="1">
      <alignment horizontal="left"/>
    </xf>
    <xf numFmtId="0" fontId="13" fillId="0" borderId="0" xfId="22" applyFont="1" applyAlignment="1">
      <alignment vertical="center" wrapText="1"/>
    </xf>
    <xf numFmtId="0" fontId="21" fillId="0" borderId="0" xfId="4" quotePrefix="1" applyFont="1" applyAlignment="1">
      <alignment horizontal="left" vertical="center"/>
    </xf>
    <xf numFmtId="0" fontId="13" fillId="0" borderId="0" xfId="20" quotePrefix="1" applyFont="1" applyAlignment="1">
      <alignment horizontal="left" vertical="center"/>
    </xf>
    <xf numFmtId="0" fontId="13" fillId="0" borderId="0" xfId="20" applyFont="1" applyAlignment="1">
      <alignment horizontal="left" vertical="center"/>
    </xf>
    <xf numFmtId="0" fontId="13" fillId="0" borderId="0" xfId="20" quotePrefix="1" applyFont="1" applyAlignment="1">
      <alignment vertical="center"/>
    </xf>
    <xf numFmtId="0" fontId="13" fillId="0" borderId="0" xfId="20" applyFont="1" applyAlignment="1">
      <alignment horizontal="left" vertical="center" wrapText="1"/>
    </xf>
    <xf numFmtId="0" fontId="21" fillId="0" borderId="0" xfId="20" quotePrefix="1" applyFont="1" applyAlignment="1">
      <alignment horizontal="left" vertical="center"/>
    </xf>
    <xf numFmtId="0" fontId="21" fillId="0" borderId="0" xfId="20" quotePrefix="1" applyFont="1" applyAlignment="1">
      <alignment vertical="center"/>
    </xf>
    <xf numFmtId="0" fontId="11" fillId="2" borderId="3" xfId="7" applyFont="1" applyFill="1" applyBorder="1"/>
    <xf numFmtId="0" fontId="13" fillId="0" borderId="0" xfId="20" quotePrefix="1" applyFont="1" applyAlignment="1">
      <alignment horizontal="left" vertical="center" wrapText="1"/>
    </xf>
    <xf numFmtId="0" fontId="10" fillId="0" borderId="0" xfId="3" applyFont="1"/>
    <xf numFmtId="0" fontId="13" fillId="0" borderId="0" xfId="3" applyFont="1"/>
    <xf numFmtId="0" fontId="17" fillId="0" borderId="0" xfId="4" applyFont="1"/>
    <xf numFmtId="0" fontId="13" fillId="0" borderId="0" xfId="5" applyFont="1"/>
    <xf numFmtId="0" fontId="10" fillId="0" borderId="0" xfId="2" applyFont="1"/>
    <xf numFmtId="0" fontId="13" fillId="0" borderId="0" xfId="4" applyFont="1"/>
    <xf numFmtId="0" fontId="13" fillId="0" borderId="0" xfId="2" applyFont="1"/>
    <xf numFmtId="0" fontId="11" fillId="0" borderId="0" xfId="2" applyFont="1"/>
    <xf numFmtId="0" fontId="18" fillId="0" borderId="0" xfId="5" applyFont="1"/>
    <xf numFmtId="0" fontId="11" fillId="0" borderId="0" xfId="4" applyFont="1"/>
    <xf numFmtId="0" fontId="13" fillId="0" borderId="3" xfId="4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/>
    </xf>
    <xf numFmtId="0" fontId="13" fillId="0" borderId="1" xfId="4" applyFont="1" applyBorder="1" applyAlignment="1">
      <alignment vertical="center"/>
    </xf>
    <xf numFmtId="3" fontId="13" fillId="0" borderId="15" xfId="4" applyNumberFormat="1" applyFont="1" applyBorder="1" applyAlignment="1">
      <alignment horizontal="right" vertical="center"/>
    </xf>
    <xf numFmtId="3" fontId="13" fillId="0" borderId="2" xfId="2" applyNumberFormat="1" applyFont="1" applyBorder="1"/>
    <xf numFmtId="0" fontId="13" fillId="0" borderId="13" xfId="4" applyFont="1" applyBorder="1" applyAlignment="1">
      <alignment horizontal="center" vertical="center"/>
    </xf>
    <xf numFmtId="0" fontId="13" fillId="0" borderId="2" xfId="4" applyFont="1" applyBorder="1" applyAlignment="1">
      <alignment vertical="center"/>
    </xf>
    <xf numFmtId="3" fontId="13" fillId="5" borderId="15" xfId="4" applyNumberFormat="1" applyFont="1" applyFill="1" applyBorder="1" applyAlignment="1">
      <alignment horizontal="right" vertical="center"/>
    </xf>
    <xf numFmtId="0" fontId="13" fillId="0" borderId="10" xfId="5" applyFont="1" applyBorder="1"/>
    <xf numFmtId="0" fontId="13" fillId="0" borderId="2" xfId="4" applyFont="1" applyBorder="1" applyAlignment="1">
      <alignment vertical="center" wrapText="1"/>
    </xf>
    <xf numFmtId="3" fontId="13" fillId="0" borderId="2" xfId="2" applyNumberFormat="1" applyFont="1" applyBorder="1" applyAlignment="1">
      <alignment vertical="center"/>
    </xf>
    <xf numFmtId="0" fontId="13" fillId="0" borderId="9" xfId="4" applyFont="1" applyBorder="1" applyAlignment="1">
      <alignment vertical="center"/>
    </xf>
    <xf numFmtId="3" fontId="13" fillId="0" borderId="14" xfId="4" applyNumberFormat="1" applyFont="1" applyBorder="1" applyAlignment="1">
      <alignment horizontal="right" vertical="center"/>
    </xf>
    <xf numFmtId="0" fontId="13" fillId="0" borderId="10" xfId="4" applyFont="1" applyBorder="1" applyAlignment="1">
      <alignment vertical="center"/>
    </xf>
    <xf numFmtId="0" fontId="13" fillId="0" borderId="11" xfId="4" applyFont="1" applyBorder="1" applyAlignment="1">
      <alignment vertical="center"/>
    </xf>
    <xf numFmtId="0" fontId="11" fillId="4" borderId="5" xfId="4" applyFont="1" applyFill="1" applyBorder="1" applyAlignment="1">
      <alignment horizontal="left" vertical="center"/>
    </xf>
    <xf numFmtId="3" fontId="11" fillId="4" borderId="3" xfId="4" applyNumberFormat="1" applyFont="1" applyFill="1" applyBorder="1" applyAlignment="1">
      <alignment horizontal="right" vertical="center"/>
    </xf>
    <xf numFmtId="10" fontId="11" fillId="4" borderId="3" xfId="24" applyNumberFormat="1" applyFont="1" applyFill="1" applyBorder="1" applyAlignment="1">
      <alignment horizontal="right" vertical="center"/>
    </xf>
    <xf numFmtId="3" fontId="11" fillId="4" borderId="3" xfId="4" applyNumberFormat="1" applyFont="1" applyFill="1" applyBorder="1" applyAlignment="1">
      <alignment vertical="center"/>
    </xf>
    <xf numFmtId="0" fontId="13" fillId="0" borderId="0" xfId="4" quotePrefix="1" applyFont="1"/>
    <xf numFmtId="3" fontId="13" fillId="0" borderId="0" xfId="5" applyNumberFormat="1" applyFont="1"/>
    <xf numFmtId="0" fontId="13" fillId="4" borderId="0" xfId="4" applyFont="1" applyFill="1" applyAlignment="1">
      <alignment horizontal="left"/>
    </xf>
    <xf numFmtId="3" fontId="13" fillId="0" borderId="0" xfId="11" applyNumberFormat="1" applyFont="1"/>
    <xf numFmtId="0" fontId="11" fillId="3" borderId="7" xfId="4" applyFont="1" applyFill="1" applyBorder="1" applyAlignment="1">
      <alignment horizontal="center" vertical="center" wrapText="1"/>
    </xf>
    <xf numFmtId="169" fontId="11" fillId="3" borderId="7" xfId="4" applyNumberFormat="1" applyFont="1" applyFill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/>
    </xf>
    <xf numFmtId="0" fontId="13" fillId="0" borderId="6" xfId="4" applyFont="1" applyBorder="1" applyAlignment="1">
      <alignment horizontal="left" vertical="center"/>
    </xf>
    <xf numFmtId="3" fontId="13" fillId="0" borderId="2" xfId="4" applyNumberFormat="1" applyFont="1" applyBorder="1" applyAlignment="1">
      <alignment horizontal="right" vertical="center"/>
    </xf>
    <xf numFmtId="4" fontId="13" fillId="0" borderId="8" xfId="4" applyNumberFormat="1" applyFont="1" applyBorder="1" applyAlignment="1">
      <alignment horizontal="right" vertical="center"/>
    </xf>
    <xf numFmtId="0" fontId="11" fillId="3" borderId="5" xfId="4" applyFont="1" applyFill="1" applyBorder="1" applyAlignment="1">
      <alignment vertical="center"/>
    </xf>
    <xf numFmtId="0" fontId="11" fillId="3" borderId="5" xfId="4" applyFont="1" applyFill="1" applyBorder="1" applyAlignment="1">
      <alignment horizontal="left" vertical="center"/>
    </xf>
    <xf numFmtId="3" fontId="11" fillId="3" borderId="3" xfId="4" applyNumberFormat="1" applyFont="1" applyFill="1" applyBorder="1" applyAlignment="1">
      <alignment horizontal="right" vertical="center"/>
    </xf>
    <xf numFmtId="10" fontId="11" fillId="3" borderId="3" xfId="9" applyNumberFormat="1" applyFont="1" applyFill="1" applyBorder="1" applyAlignment="1">
      <alignment horizontal="right" vertical="center"/>
    </xf>
    <xf numFmtId="10" fontId="11" fillId="3" borderId="3" xfId="25" applyNumberFormat="1" applyFont="1" applyFill="1" applyBorder="1" applyAlignment="1">
      <alignment horizontal="right" vertical="center"/>
    </xf>
    <xf numFmtId="0" fontId="22" fillId="0" borderId="0" xfId="20" applyFont="1" applyAlignment="1">
      <alignment horizontal="left" vertical="center" wrapText="1"/>
    </xf>
    <xf numFmtId="0" fontId="6" fillId="0" borderId="0" xfId="3" applyFont="1" applyAlignment="1">
      <alignment vertical="center"/>
    </xf>
    <xf numFmtId="3" fontId="7" fillId="0" borderId="0" xfId="11" applyNumberFormat="1" applyAlignment="1">
      <alignment vertical="center"/>
    </xf>
    <xf numFmtId="0" fontId="6" fillId="0" borderId="0" xfId="2" applyFont="1" applyAlignment="1">
      <alignment vertical="center"/>
    </xf>
    <xf numFmtId="0" fontId="13" fillId="0" borderId="0" xfId="5" applyFont="1" applyAlignment="1">
      <alignment vertical="center"/>
    </xf>
    <xf numFmtId="0" fontId="6" fillId="0" borderId="0" xfId="3" applyFont="1"/>
    <xf numFmtId="0" fontId="6" fillId="0" borderId="0" xfId="2" applyFont="1"/>
    <xf numFmtId="0" fontId="6" fillId="0" borderId="0" xfId="5" applyFont="1"/>
    <xf numFmtId="0" fontId="16" fillId="0" borderId="3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/>
    </xf>
    <xf numFmtId="0" fontId="13" fillId="0" borderId="8" xfId="4" applyFont="1" applyBorder="1" applyAlignment="1">
      <alignment vertical="center" wrapText="1"/>
    </xf>
    <xf numFmtId="3" fontId="13" fillId="0" borderId="8" xfId="4" applyNumberFormat="1" applyFont="1" applyBorder="1" applyAlignment="1">
      <alignment vertical="center"/>
    </xf>
    <xf numFmtId="10" fontId="13" fillId="0" borderId="8" xfId="4" applyNumberFormat="1" applyFont="1" applyBorder="1" applyAlignment="1">
      <alignment horizontal="right" vertical="center"/>
    </xf>
    <xf numFmtId="3" fontId="13" fillId="0" borderId="8" xfId="4" applyNumberFormat="1" applyFont="1" applyBorder="1" applyAlignment="1">
      <alignment horizontal="right" vertical="center"/>
    </xf>
    <xf numFmtId="3" fontId="13" fillId="0" borderId="1" xfId="4" applyNumberFormat="1" applyFont="1" applyBorder="1" applyAlignment="1">
      <alignment vertical="center"/>
    </xf>
    <xf numFmtId="0" fontId="13" fillId="0" borderId="2" xfId="4" applyFont="1" applyBorder="1" applyAlignment="1">
      <alignment horizontal="center" vertical="center"/>
    </xf>
    <xf numFmtId="0" fontId="13" fillId="0" borderId="9" xfId="4" applyFont="1" applyBorder="1" applyAlignment="1">
      <alignment vertical="center" wrapText="1"/>
    </xf>
    <xf numFmtId="3" fontId="13" fillId="0" borderId="2" xfId="4" applyNumberFormat="1" applyFont="1" applyBorder="1" applyAlignment="1">
      <alignment vertical="center"/>
    </xf>
    <xf numFmtId="0" fontId="13" fillId="0" borderId="9" xfId="4" applyFont="1" applyBorder="1" applyAlignment="1">
      <alignment horizontal="center" vertical="center"/>
    </xf>
    <xf numFmtId="0" fontId="13" fillId="0" borderId="10" xfId="4" applyFont="1" applyBorder="1" applyAlignment="1">
      <alignment vertical="center" wrapText="1"/>
    </xf>
    <xf numFmtId="3" fontId="13" fillId="0" borderId="10" xfId="4" applyNumberFormat="1" applyFont="1" applyBorder="1" applyAlignment="1">
      <alignment vertical="center"/>
    </xf>
    <xf numFmtId="10" fontId="11" fillId="2" borderId="3" xfId="4" applyNumberFormat="1" applyFont="1" applyFill="1" applyBorder="1" applyAlignment="1">
      <alignment horizontal="right" vertical="center"/>
    </xf>
    <xf numFmtId="3" fontId="11" fillId="0" borderId="0" xfId="4" applyNumberFormat="1" applyFont="1"/>
    <xf numFmtId="0" fontId="11" fillId="0" borderId="0" xfId="5" applyFont="1"/>
    <xf numFmtId="0" fontId="11" fillId="0" borderId="0" xfId="4" applyFont="1" applyAlignment="1">
      <alignment horizontal="left" vertical="center" wrapText="1"/>
    </xf>
    <xf numFmtId="3" fontId="11" fillId="0" borderId="0" xfId="4" applyNumberFormat="1" applyFont="1" applyAlignment="1">
      <alignment horizontal="right" vertical="center"/>
    </xf>
    <xf numFmtId="1" fontId="11" fillId="0" borderId="0" xfId="4" applyNumberFormat="1" applyFont="1" applyAlignment="1">
      <alignment horizontal="center" vertical="center"/>
    </xf>
    <xf numFmtId="164" fontId="11" fillId="0" borderId="0" xfId="4" applyNumberFormat="1" applyFont="1" applyAlignment="1">
      <alignment horizontal="center" vertical="center"/>
    </xf>
    <xf numFmtId="3" fontId="11" fillId="0" borderId="0" xfId="4" applyNumberFormat="1" applyFont="1" applyAlignment="1">
      <alignment vertical="center"/>
    </xf>
    <xf numFmtId="0" fontId="13" fillId="2" borderId="0" xfId="7" applyFont="1" applyFill="1" applyAlignment="1">
      <alignment vertical="center"/>
    </xf>
    <xf numFmtId="0" fontId="13" fillId="2" borderId="0" xfId="7" applyFont="1" applyFill="1"/>
    <xf numFmtId="0" fontId="13" fillId="0" borderId="0" xfId="7" applyFont="1"/>
    <xf numFmtId="3" fontId="13" fillId="0" borderId="0" xfId="4" applyNumberFormat="1" applyFont="1" applyAlignment="1">
      <alignment vertical="center"/>
    </xf>
    <xf numFmtId="0" fontId="13" fillId="0" borderId="0" xfId="2" quotePrefix="1" applyFont="1"/>
    <xf numFmtId="0" fontId="7" fillId="0" borderId="0" xfId="11" applyAlignment="1">
      <alignment horizontal="center" vertical="center" wrapText="1"/>
    </xf>
    <xf numFmtId="0" fontId="10" fillId="0" borderId="0" xfId="7" applyFont="1" applyAlignment="1">
      <alignment horizontal="left" vertical="center"/>
    </xf>
    <xf numFmtId="0" fontId="6" fillId="0" borderId="0" xfId="7" applyFont="1" applyAlignment="1">
      <alignment vertical="center"/>
    </xf>
    <xf numFmtId="4" fontId="13" fillId="0" borderId="0" xfId="7" applyNumberFormat="1" applyFont="1" applyAlignment="1">
      <alignment vertical="center"/>
    </xf>
    <xf numFmtId="0" fontId="13" fillId="0" borderId="0" xfId="7" applyFont="1" applyAlignment="1">
      <alignment vertical="center"/>
    </xf>
    <xf numFmtId="4" fontId="11" fillId="0" borderId="0" xfId="4" applyNumberFormat="1" applyFont="1"/>
    <xf numFmtId="0" fontId="11" fillId="0" borderId="0" xfId="7" applyFont="1" applyAlignment="1">
      <alignment vertical="center" wrapText="1"/>
    </xf>
    <xf numFmtId="0" fontId="11" fillId="0" borderId="0" xfId="7" applyFont="1" applyAlignment="1">
      <alignment vertical="center"/>
    </xf>
    <xf numFmtId="4" fontId="11" fillId="0" borderId="0" xfId="7" applyNumberFormat="1" applyFont="1" applyAlignment="1">
      <alignment vertical="center"/>
    </xf>
    <xf numFmtId="0" fontId="11" fillId="2" borderId="3" xfId="8" applyFont="1" applyFill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/>
    </xf>
    <xf numFmtId="3" fontId="16" fillId="0" borderId="10" xfId="7" applyNumberFormat="1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3" fillId="2" borderId="3" xfId="7" applyFont="1" applyFill="1" applyBorder="1"/>
    <xf numFmtId="0" fontId="13" fillId="0" borderId="8" xfId="7" applyFont="1" applyBorder="1" applyAlignment="1">
      <alignment horizontal="center" vertical="center" wrapText="1"/>
    </xf>
    <xf numFmtId="0" fontId="13" fillId="0" borderId="8" xfId="7" applyFont="1" applyBorder="1" applyAlignment="1">
      <alignment vertical="center" wrapText="1"/>
    </xf>
    <xf numFmtId="3" fontId="13" fillId="0" borderId="8" xfId="7" applyNumberFormat="1" applyFont="1" applyBorder="1" applyAlignment="1">
      <alignment vertical="center"/>
    </xf>
    <xf numFmtId="10" fontId="13" fillId="0" borderId="8" xfId="9" applyNumberFormat="1" applyFont="1" applyFill="1" applyBorder="1" applyAlignment="1">
      <alignment vertical="center"/>
    </xf>
    <xf numFmtId="10" fontId="13" fillId="0" borderId="8" xfId="7" applyNumberFormat="1" applyFont="1" applyBorder="1" applyAlignment="1">
      <alignment vertical="center"/>
    </xf>
    <xf numFmtId="171" fontId="13" fillId="0" borderId="8" xfId="7" applyNumberFormat="1" applyFont="1" applyBorder="1" applyAlignment="1">
      <alignment vertical="center"/>
    </xf>
    <xf numFmtId="10" fontId="13" fillId="0" borderId="1" xfId="24" applyNumberFormat="1" applyFont="1" applyFill="1" applyBorder="1" applyAlignment="1">
      <alignment vertical="center"/>
    </xf>
    <xf numFmtId="10" fontId="13" fillId="0" borderId="2" xfId="24" applyNumberFormat="1" applyFont="1" applyFill="1" applyBorder="1" applyAlignment="1">
      <alignment vertical="center"/>
    </xf>
    <xf numFmtId="10" fontId="13" fillId="0" borderId="11" xfId="24" applyNumberFormat="1" applyFont="1" applyFill="1" applyBorder="1" applyAlignment="1">
      <alignment vertical="center"/>
    </xf>
    <xf numFmtId="3" fontId="11" fillId="2" borderId="3" xfId="7" applyNumberFormat="1" applyFont="1" applyFill="1" applyBorder="1"/>
    <xf numFmtId="10" fontId="11" fillId="2" borderId="3" xfId="24" applyNumberFormat="1" applyFont="1" applyFill="1" applyBorder="1" applyAlignment="1"/>
    <xf numFmtId="10" fontId="11" fillId="2" borderId="3" xfId="9" applyNumberFormat="1" applyFont="1" applyFill="1" applyBorder="1" applyAlignment="1"/>
    <xf numFmtId="171" fontId="13" fillId="2" borderId="3" xfId="7" applyNumberFormat="1" applyFont="1" applyFill="1" applyBorder="1"/>
    <xf numFmtId="0" fontId="13" fillId="0" borderId="2" xfId="7" applyFont="1" applyBorder="1" applyAlignment="1">
      <alignment horizontal="center" vertical="center" wrapText="1"/>
    </xf>
    <xf numFmtId="0" fontId="13" fillId="0" borderId="2" xfId="7" applyFont="1" applyBorder="1" applyAlignment="1">
      <alignment vertical="center" wrapText="1"/>
    </xf>
    <xf numFmtId="3" fontId="13" fillId="0" borderId="2" xfId="7" applyNumberFormat="1" applyFont="1" applyBorder="1" applyAlignment="1">
      <alignment vertical="center" wrapText="1"/>
    </xf>
    <xf numFmtId="3" fontId="13" fillId="0" borderId="2" xfId="7" applyNumberFormat="1" applyFont="1" applyBorder="1" applyAlignment="1">
      <alignment vertical="center"/>
    </xf>
    <xf numFmtId="171" fontId="13" fillId="0" borderId="2" xfId="7" applyNumberFormat="1" applyFont="1" applyBorder="1" applyAlignment="1">
      <alignment vertical="center"/>
    </xf>
    <xf numFmtId="171" fontId="13" fillId="0" borderId="1" xfId="7" applyNumberFormat="1" applyFont="1" applyBorder="1" applyAlignment="1">
      <alignment vertical="center"/>
    </xf>
    <xf numFmtId="0" fontId="13" fillId="0" borderId="9" xfId="7" applyFont="1" applyBorder="1" applyAlignment="1">
      <alignment horizontal="center" vertical="center" wrapText="1"/>
    </xf>
    <xf numFmtId="0" fontId="13" fillId="0" borderId="9" xfId="7" applyFont="1" applyBorder="1" applyAlignment="1">
      <alignment vertical="center" wrapText="1"/>
    </xf>
    <xf numFmtId="3" fontId="13" fillId="0" borderId="9" xfId="7" applyNumberFormat="1" applyFont="1" applyBorder="1" applyAlignment="1">
      <alignment vertical="center"/>
    </xf>
    <xf numFmtId="171" fontId="13" fillId="0" borderId="9" xfId="7" applyNumberFormat="1" applyFont="1" applyBorder="1" applyAlignment="1">
      <alignment vertical="center"/>
    </xf>
    <xf numFmtId="0" fontId="13" fillId="0" borderId="1" xfId="7" applyFont="1" applyBorder="1" applyAlignment="1">
      <alignment vertical="center" wrapText="1"/>
    </xf>
    <xf numFmtId="3" fontId="13" fillId="0" borderId="1" xfId="7" applyNumberFormat="1" applyFont="1" applyBorder="1" applyAlignment="1">
      <alignment vertical="center"/>
    </xf>
    <xf numFmtId="3" fontId="13" fillId="0" borderId="9" xfId="7" applyNumberFormat="1" applyFont="1" applyBorder="1" applyAlignment="1">
      <alignment horizontal="right" vertical="center"/>
    </xf>
    <xf numFmtId="0" fontId="13" fillId="0" borderId="10" xfId="7" applyFont="1" applyBorder="1" applyAlignment="1">
      <alignment horizontal="center" vertical="center" wrapText="1"/>
    </xf>
    <xf numFmtId="3" fontId="13" fillId="0" borderId="10" xfId="7" applyNumberFormat="1" applyFont="1" applyBorder="1" applyAlignment="1">
      <alignment vertical="center"/>
    </xf>
    <xf numFmtId="3" fontId="13" fillId="0" borderId="2" xfId="7" applyNumberFormat="1" applyFont="1" applyBorder="1" applyAlignment="1">
      <alignment horizontal="right" vertical="center"/>
    </xf>
    <xf numFmtId="0" fontId="13" fillId="0" borderId="10" xfId="7" applyFont="1" applyBorder="1" applyAlignment="1">
      <alignment vertical="center" wrapText="1"/>
    </xf>
    <xf numFmtId="3" fontId="13" fillId="0" borderId="17" xfId="7" applyNumberFormat="1" applyFont="1" applyBorder="1" applyAlignment="1">
      <alignment vertical="center"/>
    </xf>
    <xf numFmtId="3" fontId="13" fillId="0" borderId="10" xfId="7" applyNumberFormat="1" applyFont="1" applyBorder="1" applyAlignment="1">
      <alignment horizontal="right" vertical="center"/>
    </xf>
    <xf numFmtId="171" fontId="13" fillId="0" borderId="11" xfId="7" applyNumberFormat="1" applyFont="1" applyBorder="1" applyAlignment="1">
      <alignment vertical="center"/>
    </xf>
    <xf numFmtId="4" fontId="13" fillId="2" borderId="3" xfId="7" applyNumberFormat="1" applyFont="1" applyFill="1" applyBorder="1"/>
    <xf numFmtId="0" fontId="13" fillId="2" borderId="11" xfId="7" applyFont="1" applyFill="1" applyBorder="1"/>
    <xf numFmtId="3" fontId="11" fillId="2" borderId="3" xfId="7" applyNumberFormat="1" applyFont="1" applyFill="1" applyBorder="1" applyAlignment="1">
      <alignment vertical="center"/>
    </xf>
    <xf numFmtId="10" fontId="20" fillId="2" borderId="3" xfId="9" applyNumberFormat="1" applyFont="1" applyFill="1" applyBorder="1" applyAlignment="1"/>
    <xf numFmtId="10" fontId="11" fillId="2" borderId="3" xfId="7" applyNumberFormat="1" applyFont="1" applyFill="1" applyBorder="1" applyAlignment="1">
      <alignment vertical="center"/>
    </xf>
    <xf numFmtId="4" fontId="13" fillId="2" borderId="3" xfId="7" applyNumberFormat="1" applyFont="1" applyFill="1" applyBorder="1" applyAlignment="1">
      <alignment vertical="center"/>
    </xf>
    <xf numFmtId="164" fontId="13" fillId="2" borderId="3" xfId="7" applyNumberFormat="1" applyFont="1" applyFill="1" applyBorder="1" applyAlignment="1">
      <alignment vertical="center"/>
    </xf>
    <xf numFmtId="3" fontId="13" fillId="2" borderId="3" xfId="7" applyNumberFormat="1" applyFont="1" applyFill="1" applyBorder="1"/>
    <xf numFmtId="10" fontId="13" fillId="2" borderId="3" xfId="7" applyNumberFormat="1" applyFont="1" applyFill="1" applyBorder="1"/>
    <xf numFmtId="10" fontId="13" fillId="0" borderId="8" xfId="24" applyNumberFormat="1" applyFont="1" applyFill="1" applyBorder="1" applyAlignment="1">
      <alignment vertical="center"/>
    </xf>
    <xf numFmtId="10" fontId="13" fillId="0" borderId="9" xfId="24" applyNumberFormat="1" applyFont="1" applyFill="1" applyBorder="1" applyAlignment="1">
      <alignment vertical="center"/>
    </xf>
    <xf numFmtId="0" fontId="13" fillId="0" borderId="2" xfId="7" applyFont="1" applyBorder="1" applyAlignment="1">
      <alignment horizontal="left" vertical="center" wrapText="1"/>
    </xf>
    <xf numFmtId="0" fontId="13" fillId="0" borderId="0" xfId="7" applyFont="1" applyAlignment="1">
      <alignment horizontal="left"/>
    </xf>
    <xf numFmtId="10" fontId="13" fillId="0" borderId="0" xfId="7" applyNumberFormat="1" applyFont="1" applyAlignment="1">
      <alignment vertical="center"/>
    </xf>
    <xf numFmtId="0" fontId="13" fillId="2" borderId="0" xfId="7" applyFont="1" applyFill="1" applyAlignment="1">
      <alignment horizontal="left"/>
    </xf>
    <xf numFmtId="4" fontId="13" fillId="0" borderId="0" xfId="7" applyNumberFormat="1" applyFont="1"/>
    <xf numFmtId="0" fontId="13" fillId="0" borderId="0" xfId="7" applyFont="1" applyAlignment="1">
      <alignment horizontal="left" vertical="center"/>
    </xf>
    <xf numFmtId="0" fontId="13" fillId="0" borderId="0" xfId="7" applyFont="1" applyAlignment="1">
      <alignment horizontal="center" vertical="center"/>
    </xf>
    <xf numFmtId="0" fontId="43" fillId="0" borderId="0" xfId="7" applyFont="1" applyAlignment="1">
      <alignment vertical="center"/>
    </xf>
    <xf numFmtId="0" fontId="13" fillId="0" borderId="0" xfId="20" applyFont="1" applyAlignment="1">
      <alignment vertical="center"/>
    </xf>
    <xf numFmtId="0" fontId="13" fillId="0" borderId="0" xfId="4" applyFont="1" applyAlignment="1">
      <alignment vertical="center"/>
    </xf>
    <xf numFmtId="0" fontId="16" fillId="0" borderId="5" xfId="20" applyFont="1" applyBorder="1" applyAlignment="1">
      <alignment horizontal="center" vertical="center"/>
    </xf>
    <xf numFmtId="0" fontId="16" fillId="0" borderId="3" xfId="20" applyFont="1" applyBorder="1" applyAlignment="1">
      <alignment horizontal="center" vertical="center"/>
    </xf>
    <xf numFmtId="0" fontId="16" fillId="0" borderId="0" xfId="20" applyFont="1" applyAlignment="1">
      <alignment vertical="center"/>
    </xf>
    <xf numFmtId="0" fontId="13" fillId="0" borderId="1" xfId="20" applyFont="1" applyBorder="1" applyAlignment="1">
      <alignment horizontal="center" vertical="center"/>
    </xf>
    <xf numFmtId="0" fontId="32" fillId="0" borderId="1" xfId="20" applyFont="1" applyBorder="1" applyAlignment="1">
      <alignment vertical="center"/>
    </xf>
    <xf numFmtId="3" fontId="32" fillId="0" borderId="1" xfId="20" applyNumberFormat="1" applyFont="1" applyBorder="1" applyAlignment="1">
      <alignment vertical="center"/>
    </xf>
    <xf numFmtId="0" fontId="13" fillId="0" borderId="2" xfId="20" applyFont="1" applyBorder="1" applyAlignment="1">
      <alignment horizontal="center" vertical="center"/>
    </xf>
    <xf numFmtId="0" fontId="32" fillId="0" borderId="2" xfId="20" applyFont="1" applyBorder="1" applyAlignment="1">
      <alignment vertical="center"/>
    </xf>
    <xf numFmtId="3" fontId="32" fillId="0" borderId="2" xfId="20" applyNumberFormat="1" applyFont="1" applyBorder="1" applyAlignment="1">
      <alignment vertical="center"/>
    </xf>
    <xf numFmtId="0" fontId="13" fillId="0" borderId="2" xfId="10" applyFont="1" applyBorder="1" applyAlignment="1">
      <alignment vertical="center"/>
    </xf>
    <xf numFmtId="0" fontId="27" fillId="0" borderId="0" xfId="20" applyFont="1" applyAlignment="1">
      <alignment vertical="center"/>
    </xf>
    <xf numFmtId="0" fontId="11" fillId="0" borderId="0" xfId="20" applyFont="1" applyAlignment="1">
      <alignment vertical="center"/>
    </xf>
    <xf numFmtId="0" fontId="20" fillId="0" borderId="0" xfId="20" applyFont="1" applyAlignment="1">
      <alignment vertical="center"/>
    </xf>
    <xf numFmtId="165" fontId="20" fillId="0" borderId="0" xfId="20" applyNumberFormat="1" applyFont="1" applyAlignment="1">
      <alignment vertical="center"/>
    </xf>
    <xf numFmtId="166" fontId="44" fillId="0" borderId="0" xfId="9" applyNumberFormat="1" applyFont="1" applyFill="1" applyBorder="1" applyAlignment="1">
      <alignment vertical="center"/>
    </xf>
    <xf numFmtId="0" fontId="13" fillId="0" borderId="0" xfId="20" quotePrefix="1" applyFont="1" applyAlignment="1">
      <alignment horizontal="right" vertical="center"/>
    </xf>
    <xf numFmtId="0" fontId="21" fillId="0" borderId="0" xfId="20" applyFont="1" applyAlignment="1">
      <alignment vertical="center"/>
    </xf>
    <xf numFmtId="0" fontId="30" fillId="0" borderId="0" xfId="20" applyFont="1" applyAlignment="1">
      <alignment vertical="center"/>
    </xf>
    <xf numFmtId="0" fontId="33" fillId="0" borderId="5" xfId="20" applyFont="1" applyBorder="1" applyAlignment="1">
      <alignment horizontal="center" vertical="center"/>
    </xf>
    <xf numFmtId="0" fontId="33" fillId="0" borderId="3" xfId="20" applyFont="1" applyBorder="1" applyAlignment="1">
      <alignment horizontal="center" vertical="center"/>
    </xf>
    <xf numFmtId="0" fontId="30" fillId="0" borderId="1" xfId="20" applyFont="1" applyBorder="1" applyAlignment="1">
      <alignment horizontal="center" vertical="center"/>
    </xf>
    <xf numFmtId="0" fontId="30" fillId="0" borderId="1" xfId="10" applyFont="1" applyBorder="1" applyAlignment="1">
      <alignment vertical="center"/>
    </xf>
    <xf numFmtId="165" fontId="30" fillId="0" borderId="1" xfId="10" applyNumberFormat="1" applyFont="1" applyBorder="1" applyAlignment="1">
      <alignment horizontal="right" vertical="center" wrapText="1"/>
    </xf>
    <xf numFmtId="167" fontId="30" fillId="0" borderId="1" xfId="10" applyNumberFormat="1" applyFont="1" applyBorder="1" applyAlignment="1">
      <alignment horizontal="right" vertical="center"/>
    </xf>
    <xf numFmtId="0" fontId="30" fillId="0" borderId="2" xfId="20" applyFont="1" applyBorder="1" applyAlignment="1">
      <alignment horizontal="center" vertical="center"/>
    </xf>
    <xf numFmtId="0" fontId="30" fillId="0" borderId="2" xfId="10" applyFont="1" applyBorder="1" applyAlignment="1">
      <alignment vertical="center"/>
    </xf>
    <xf numFmtId="165" fontId="30" fillId="0" borderId="2" xfId="10" applyNumberFormat="1" applyFont="1" applyBorder="1" applyAlignment="1">
      <alignment horizontal="right" vertical="center" wrapText="1"/>
    </xf>
    <xf numFmtId="167" fontId="30" fillId="0" borderId="2" xfId="10" applyNumberFormat="1" applyFont="1" applyBorder="1" applyAlignment="1">
      <alignment horizontal="right" vertical="center" wrapText="1"/>
    </xf>
    <xf numFmtId="0" fontId="34" fillId="0" borderId="0" xfId="20" applyFont="1" applyAlignment="1">
      <alignment vertical="center"/>
    </xf>
    <xf numFmtId="166" fontId="20" fillId="0" borderId="0" xfId="9" applyNumberFormat="1" applyFont="1" applyFill="1" applyBorder="1" applyAlignment="1">
      <alignment vertical="center"/>
    </xf>
    <xf numFmtId="0" fontId="21" fillId="0" borderId="0" xfId="20" quotePrefix="1" applyFont="1" applyAlignment="1">
      <alignment horizontal="right" vertical="center"/>
    </xf>
    <xf numFmtId="0" fontId="21" fillId="0" borderId="0" xfId="20" applyFont="1" applyAlignment="1">
      <alignment horizontal="left" vertical="center"/>
    </xf>
    <xf numFmtId="0" fontId="13" fillId="0" borderId="0" xfId="20" quotePrefix="1" applyFont="1" applyAlignment="1">
      <alignment vertical="center" wrapText="1"/>
    </xf>
    <xf numFmtId="165" fontId="13" fillId="0" borderId="1" xfId="10" applyNumberFormat="1" applyFont="1" applyBorder="1" applyAlignment="1">
      <alignment horizontal="right" vertical="center" wrapText="1"/>
    </xf>
    <xf numFmtId="167" fontId="13" fillId="0" borderId="1" xfId="10" applyNumberFormat="1" applyFont="1" applyBorder="1" applyAlignment="1">
      <alignment horizontal="right" vertical="center" wrapText="1"/>
    </xf>
    <xf numFmtId="165" fontId="13" fillId="0" borderId="0" xfId="20" applyNumberFormat="1" applyFont="1" applyAlignment="1">
      <alignment vertical="center"/>
    </xf>
    <xf numFmtId="165" fontId="13" fillId="0" borderId="2" xfId="10" applyNumberFormat="1" applyFont="1" applyBorder="1" applyAlignment="1">
      <alignment horizontal="right" vertical="center" wrapText="1"/>
    </xf>
    <xf numFmtId="167" fontId="13" fillId="0" borderId="2" xfId="10" applyNumberFormat="1" applyFont="1" applyBorder="1" applyAlignment="1">
      <alignment horizontal="right" vertical="center" wrapText="1"/>
    </xf>
    <xf numFmtId="165" fontId="11" fillId="0" borderId="0" xfId="20" applyNumberFormat="1" applyFont="1" applyAlignment="1">
      <alignment vertical="center"/>
    </xf>
    <xf numFmtId="166" fontId="11" fillId="0" borderId="0" xfId="9" applyNumberFormat="1" applyFont="1" applyFill="1" applyBorder="1" applyAlignment="1">
      <alignment vertical="center"/>
    </xf>
    <xf numFmtId="0" fontId="37" fillId="0" borderId="0" xfId="20" quotePrefix="1" applyFont="1" applyAlignment="1">
      <alignment horizontal="right" vertical="center"/>
    </xf>
    <xf numFmtId="0" fontId="37" fillId="0" borderId="0" xfId="20" applyFont="1" applyAlignment="1">
      <alignment horizontal="left" vertical="center"/>
    </xf>
    <xf numFmtId="0" fontId="13" fillId="0" borderId="0" xfId="7" applyFont="1" applyFill="1" applyAlignment="1">
      <alignment horizontal="left"/>
    </xf>
    <xf numFmtId="0" fontId="19" fillId="0" borderId="0" xfId="7" quotePrefix="1" applyFont="1" applyAlignment="1">
      <alignment vertical="center" wrapText="1"/>
    </xf>
    <xf numFmtId="3" fontId="21" fillId="0" borderId="8" xfId="4" applyNumberFormat="1" applyFont="1" applyFill="1" applyBorder="1" applyAlignment="1">
      <alignment horizontal="right" vertical="center"/>
    </xf>
    <xf numFmtId="0" fontId="20" fillId="2" borderId="3" xfId="4" applyFont="1" applyFill="1" applyBorder="1" applyAlignment="1">
      <alignment horizontal="center" vertical="center" wrapText="1"/>
    </xf>
    <xf numFmtId="172" fontId="11" fillId="2" borderId="7" xfId="26" applyNumberFormat="1" applyFont="1" applyFill="1" applyBorder="1" applyAlignment="1">
      <alignment horizontal="center" vertical="center" wrapText="1"/>
    </xf>
    <xf numFmtId="0" fontId="20" fillId="2" borderId="7" xfId="4" applyFont="1" applyFill="1" applyBorder="1" applyAlignment="1">
      <alignment horizontal="center" vertical="center" wrapText="1"/>
    </xf>
    <xf numFmtId="164" fontId="20" fillId="2" borderId="7" xfId="25" applyNumberFormat="1" applyFont="1" applyFill="1" applyBorder="1" applyAlignment="1">
      <alignment horizontal="center" vertical="center" wrapText="1"/>
    </xf>
    <xf numFmtId="43" fontId="11" fillId="2" borderId="7" xfId="26" applyFont="1" applyFill="1" applyBorder="1" applyAlignment="1">
      <alignment horizontal="center" vertical="center" wrapText="1"/>
    </xf>
    <xf numFmtId="0" fontId="20" fillId="0" borderId="7" xfId="4" applyFont="1" applyBorder="1" applyAlignment="1">
      <alignment horizontal="center" vertical="center" wrapText="1"/>
    </xf>
    <xf numFmtId="0" fontId="20" fillId="0" borderId="16" xfId="4" applyFont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/>
    </xf>
    <xf numFmtId="170" fontId="20" fillId="7" borderId="3" xfId="26" applyNumberFormat="1" applyFont="1" applyFill="1" applyBorder="1" applyAlignment="1"/>
    <xf numFmtId="0" fontId="45" fillId="7" borderId="7" xfId="0" applyFont="1" applyFill="1" applyBorder="1" applyAlignment="1">
      <alignment horizontal="center"/>
    </xf>
    <xf numFmtId="0" fontId="45" fillId="7" borderId="7" xfId="0" applyFont="1" applyFill="1" applyBorder="1" applyAlignment="1">
      <alignment horizontal="left" indent="1"/>
    </xf>
    <xf numFmtId="170" fontId="20" fillId="7" borderId="7" xfId="26" applyNumberFormat="1" applyFont="1" applyFill="1" applyBorder="1" applyAlignment="1"/>
    <xf numFmtId="0" fontId="45" fillId="0" borderId="3" xfId="0" applyFont="1" applyBorder="1" applyAlignment="1">
      <alignment horizontal="center"/>
    </xf>
    <xf numFmtId="0" fontId="45" fillId="0" borderId="3" xfId="0" applyFont="1" applyBorder="1" applyAlignment="1">
      <alignment horizontal="left" indent="3"/>
    </xf>
    <xf numFmtId="0" fontId="21" fillId="0" borderId="8" xfId="0" applyFont="1" applyBorder="1" applyAlignment="1">
      <alignment horizontal="center"/>
    </xf>
    <xf numFmtId="0" fontId="21" fillId="0" borderId="8" xfId="0" applyFont="1" applyBorder="1" applyAlignment="1">
      <alignment horizontal="left" indent="5"/>
    </xf>
    <xf numFmtId="170" fontId="21" fillId="0" borderId="9" xfId="26" applyNumberFormat="1" applyFont="1" applyBorder="1" applyAlignment="1"/>
    <xf numFmtId="0" fontId="21" fillId="0" borderId="8" xfId="0" applyFont="1" applyBorder="1" applyAlignment="1">
      <alignment horizontal="left" indent="6"/>
    </xf>
    <xf numFmtId="170" fontId="20" fillId="0" borderId="3" xfId="26" applyNumberFormat="1" applyFont="1" applyBorder="1" applyAlignment="1"/>
    <xf numFmtId="0" fontId="21" fillId="0" borderId="9" xfId="0" applyFont="1" applyBorder="1" applyAlignment="1">
      <alignment horizontal="center"/>
    </xf>
    <xf numFmtId="0" fontId="21" fillId="0" borderId="9" xfId="0" applyFont="1" applyBorder="1" applyAlignment="1">
      <alignment horizontal="left" indent="5"/>
    </xf>
    <xf numFmtId="0" fontId="20" fillId="7" borderId="3" xfId="0" applyFont="1" applyFill="1" applyBorder="1" applyAlignment="1">
      <alignment horizontal="left"/>
    </xf>
    <xf numFmtId="0" fontId="21" fillId="0" borderId="2" xfId="0" applyFont="1" applyBorder="1" applyAlignment="1">
      <alignment horizontal="center"/>
    </xf>
    <xf numFmtId="0" fontId="45" fillId="0" borderId="3" xfId="0" applyFont="1" applyBorder="1" applyAlignment="1">
      <alignment horizontal="left" indent="4"/>
    </xf>
    <xf numFmtId="0" fontId="13" fillId="0" borderId="0" xfId="5" applyFont="1" applyAlignment="1">
      <alignment vertical="top" wrapText="1"/>
    </xf>
    <xf numFmtId="172" fontId="20" fillId="7" borderId="3" xfId="26" applyNumberFormat="1" applyFont="1" applyFill="1" applyBorder="1" applyAlignment="1"/>
    <xf numFmtId="172" fontId="20" fillId="7" borderId="7" xfId="26" applyNumberFormat="1" applyFont="1" applyFill="1" applyBorder="1" applyAlignment="1"/>
    <xf numFmtId="172" fontId="20" fillId="0" borderId="3" xfId="26" applyNumberFormat="1" applyFont="1" applyBorder="1" applyAlignment="1"/>
    <xf numFmtId="43" fontId="13" fillId="0" borderId="2" xfId="4" applyNumberFormat="1" applyFont="1" applyBorder="1" applyAlignment="1">
      <alignment vertical="center"/>
    </xf>
    <xf numFmtId="172" fontId="21" fillId="0" borderId="9" xfId="26" applyNumberFormat="1" applyFont="1" applyBorder="1" applyAlignment="1"/>
    <xf numFmtId="43" fontId="21" fillId="0" borderId="9" xfId="26" applyFont="1" applyBorder="1" applyAlignment="1"/>
    <xf numFmtId="10" fontId="20" fillId="7" borderId="3" xfId="25" applyNumberFormat="1" applyFont="1" applyFill="1" applyBorder="1" applyAlignment="1"/>
    <xf numFmtId="10" fontId="21" fillId="0" borderId="1" xfId="9" applyNumberFormat="1" applyFont="1" applyFill="1" applyBorder="1" applyAlignment="1">
      <alignment vertical="center"/>
    </xf>
    <xf numFmtId="10" fontId="21" fillId="0" borderId="2" xfId="9" applyNumberFormat="1" applyFont="1" applyFill="1" applyBorder="1" applyAlignment="1">
      <alignment vertical="center"/>
    </xf>
    <xf numFmtId="10" fontId="11" fillId="2" borderId="3" xfId="12" applyNumberFormat="1" applyFont="1" applyFill="1" applyBorder="1" applyAlignment="1">
      <alignment horizontal="right" vertical="center" wrapText="1"/>
    </xf>
    <xf numFmtId="10" fontId="21" fillId="0" borderId="9" xfId="25" applyNumberFormat="1" applyFont="1" applyBorder="1" applyAlignment="1"/>
    <xf numFmtId="10" fontId="13" fillId="0" borderId="2" xfId="4" applyNumberFormat="1" applyFont="1" applyBorder="1" applyAlignment="1">
      <alignment horizontal="right" vertical="center"/>
    </xf>
    <xf numFmtId="10" fontId="13" fillId="0" borderId="2" xfId="4" applyNumberFormat="1" applyFont="1" applyBorder="1" applyAlignment="1">
      <alignment vertical="center"/>
    </xf>
    <xf numFmtId="10" fontId="32" fillId="0" borderId="2" xfId="20" applyNumberFormat="1" applyFont="1" applyBorder="1" applyAlignment="1">
      <alignment horizontal="right" vertical="center"/>
    </xf>
    <xf numFmtId="10" fontId="11" fillId="2" borderId="3" xfId="9" applyNumberFormat="1" applyFont="1" applyFill="1" applyBorder="1" applyAlignment="1">
      <alignment vertical="center"/>
    </xf>
    <xf numFmtId="10" fontId="20" fillId="2" borderId="3" xfId="25" applyNumberFormat="1" applyFont="1" applyFill="1" applyBorder="1" applyAlignment="1">
      <alignment vertical="center"/>
    </xf>
    <xf numFmtId="10" fontId="26" fillId="4" borderId="3" xfId="21" applyNumberFormat="1" applyFont="1" applyFill="1" applyBorder="1" applyAlignment="1" applyProtection="1">
      <alignment vertical="center" wrapText="1"/>
      <protection locked="0"/>
    </xf>
    <xf numFmtId="10" fontId="20" fillId="7" borderId="3" xfId="0" applyNumberFormat="1" applyFont="1" applyFill="1" applyBorder="1"/>
    <xf numFmtId="10" fontId="20" fillId="7" borderId="3" xfId="25" applyNumberFormat="1" applyFont="1" applyFill="1" applyBorder="1" applyAlignment="1">
      <alignment vertical="center"/>
    </xf>
    <xf numFmtId="10" fontId="11" fillId="7" borderId="3" xfId="0" applyNumberFormat="1" applyFont="1" applyFill="1" applyBorder="1"/>
    <xf numFmtId="10" fontId="20" fillId="7" borderId="7" xfId="0" quotePrefix="1" applyNumberFormat="1" applyFont="1" applyFill="1" applyBorder="1"/>
    <xf numFmtId="10" fontId="20" fillId="7" borderId="7" xfId="25" applyNumberFormat="1" applyFont="1" applyFill="1" applyBorder="1" applyAlignment="1">
      <alignment vertical="center"/>
    </xf>
    <xf numFmtId="10" fontId="20" fillId="0" borderId="3" xfId="0" applyNumberFormat="1" applyFont="1" applyBorder="1"/>
    <xf numFmtId="10" fontId="20" fillId="0" borderId="3" xfId="25" applyNumberFormat="1" applyFont="1" applyBorder="1" applyAlignment="1">
      <alignment vertical="center"/>
    </xf>
    <xf numFmtId="170" fontId="20" fillId="0" borderId="3" xfId="0" applyNumberFormat="1" applyFont="1" applyBorder="1"/>
    <xf numFmtId="172" fontId="46" fillId="0" borderId="2" xfId="26" applyNumberFormat="1" applyFont="1" applyBorder="1" applyAlignment="1">
      <alignment horizontal="left" indent="3"/>
    </xf>
    <xf numFmtId="10" fontId="21" fillId="0" borderId="8" xfId="0" applyNumberFormat="1" applyFont="1" applyBorder="1"/>
    <xf numFmtId="10" fontId="21" fillId="0" borderId="2" xfId="25" applyNumberFormat="1" applyFont="1" applyBorder="1" applyAlignment="1">
      <alignment vertical="center"/>
    </xf>
    <xf numFmtId="170" fontId="46" fillId="0" borderId="9" xfId="26" applyNumberFormat="1" applyFont="1" applyBorder="1"/>
    <xf numFmtId="43" fontId="47" fillId="0" borderId="2" xfId="4" applyNumberFormat="1" applyFont="1" applyBorder="1" applyAlignment="1">
      <alignment horizontal="right" vertical="center"/>
    </xf>
    <xf numFmtId="10" fontId="47" fillId="0" borderId="2" xfId="4" applyNumberFormat="1" applyFont="1" applyBorder="1" applyAlignment="1">
      <alignment horizontal="right" vertical="center"/>
    </xf>
    <xf numFmtId="3" fontId="47" fillId="0" borderId="2" xfId="4" applyNumberFormat="1" applyFont="1" applyBorder="1" applyAlignment="1">
      <alignment horizontal="right" vertical="center"/>
    </xf>
    <xf numFmtId="10" fontId="47" fillId="0" borderId="2" xfId="4" applyNumberFormat="1" applyFont="1" applyBorder="1" applyAlignment="1">
      <alignment vertical="center"/>
    </xf>
    <xf numFmtId="43" fontId="47" fillId="0" borderId="2" xfId="4" applyNumberFormat="1" applyFont="1" applyBorder="1" applyAlignment="1">
      <alignment vertical="center"/>
    </xf>
    <xf numFmtId="10" fontId="20" fillId="7" borderId="7" xfId="0" applyNumberFormat="1" applyFont="1" applyFill="1" applyBorder="1"/>
    <xf numFmtId="172" fontId="46" fillId="0" borderId="2" xfId="26" applyNumberFormat="1" applyFont="1" applyBorder="1" applyAlignment="1">
      <alignment horizontal="left" indent="2"/>
    </xf>
    <xf numFmtId="10" fontId="21" fillId="0" borderId="9" xfId="0" applyNumberFormat="1" applyFont="1" applyBorder="1"/>
    <xf numFmtId="0" fontId="48" fillId="0" borderId="3" xfId="0" applyFont="1" applyBorder="1" applyAlignment="1">
      <alignment horizontal="left" indent="3"/>
    </xf>
    <xf numFmtId="172" fontId="11" fillId="0" borderId="3" xfId="26" applyNumberFormat="1" applyFont="1" applyBorder="1" applyAlignment="1"/>
    <xf numFmtId="10" fontId="11" fillId="0" borderId="3" xfId="0" applyNumberFormat="1" applyFont="1" applyBorder="1"/>
    <xf numFmtId="10" fontId="11" fillId="0" borderId="3" xfId="25" applyNumberFormat="1" applyFont="1" applyBorder="1" applyAlignment="1">
      <alignment vertical="center"/>
    </xf>
    <xf numFmtId="170" fontId="11" fillId="0" borderId="3" xfId="26" applyNumberFormat="1" applyFont="1" applyBorder="1" applyAlignment="1"/>
    <xf numFmtId="0" fontId="13" fillId="0" borderId="8" xfId="0" applyFont="1" applyBorder="1" applyAlignment="1">
      <alignment horizontal="left" indent="5"/>
    </xf>
    <xf numFmtId="172" fontId="13" fillId="0" borderId="2" xfId="26" applyNumberFormat="1" applyFont="1" applyBorder="1" applyAlignment="1">
      <alignment horizontal="left" indent="3"/>
    </xf>
    <xf numFmtId="10" fontId="13" fillId="0" borderId="8" xfId="0" applyNumberFormat="1" applyFont="1" applyBorder="1"/>
    <xf numFmtId="10" fontId="13" fillId="0" borderId="2" xfId="25" applyNumberFormat="1" applyFont="1" applyBorder="1" applyAlignment="1">
      <alignment vertical="center"/>
    </xf>
    <xf numFmtId="170" fontId="13" fillId="0" borderId="8" xfId="26" applyNumberFormat="1" applyFont="1" applyBorder="1" applyAlignment="1"/>
    <xf numFmtId="43" fontId="13" fillId="0" borderId="8" xfId="26" applyFont="1" applyBorder="1" applyAlignment="1"/>
    <xf numFmtId="10" fontId="13" fillId="0" borderId="8" xfId="25" applyNumberFormat="1" applyFont="1" applyBorder="1" applyAlignment="1"/>
    <xf numFmtId="0" fontId="13" fillId="0" borderId="2" xfId="0" applyFont="1" applyBorder="1" applyAlignment="1">
      <alignment horizontal="left" indent="5"/>
    </xf>
    <xf numFmtId="10" fontId="13" fillId="0" borderId="2" xfId="0" applyNumberFormat="1" applyFont="1" applyBorder="1"/>
    <xf numFmtId="170" fontId="13" fillId="0" borderId="2" xfId="26" applyNumberFormat="1" applyFont="1" applyBorder="1" applyAlignment="1"/>
    <xf numFmtId="43" fontId="13" fillId="0" borderId="2" xfId="26" applyFont="1" applyBorder="1" applyAlignment="1"/>
    <xf numFmtId="10" fontId="13" fillId="0" borderId="2" xfId="25" applyNumberFormat="1" applyFont="1" applyBorder="1" applyAlignment="1"/>
    <xf numFmtId="10" fontId="49" fillId="0" borderId="3" xfId="0" applyNumberFormat="1" applyFont="1" applyBorder="1"/>
    <xf numFmtId="0" fontId="48" fillId="0" borderId="3" xfId="0" applyFont="1" applyBorder="1" applyAlignment="1">
      <alignment horizontal="left" indent="4"/>
    </xf>
    <xf numFmtId="172" fontId="13" fillId="0" borderId="2" xfId="26" applyNumberFormat="1" applyFont="1" applyBorder="1" applyAlignment="1"/>
    <xf numFmtId="0" fontId="13" fillId="0" borderId="8" xfId="0" applyFont="1" applyBorder="1" applyAlignment="1">
      <alignment horizontal="left" indent="6"/>
    </xf>
    <xf numFmtId="10" fontId="13" fillId="0" borderId="9" xfId="25" applyNumberFormat="1" applyFont="1" applyBorder="1" applyAlignment="1"/>
    <xf numFmtId="0" fontId="13" fillId="0" borderId="9" xfId="0" applyFont="1" applyBorder="1" applyAlignment="1">
      <alignment horizontal="left" indent="5"/>
    </xf>
    <xf numFmtId="172" fontId="13" fillId="0" borderId="9" xfId="26" applyNumberFormat="1" applyFont="1" applyBorder="1" applyAlignment="1"/>
    <xf numFmtId="10" fontId="13" fillId="0" borderId="9" xfId="0" applyNumberFormat="1" applyFont="1" applyBorder="1"/>
    <xf numFmtId="10" fontId="13" fillId="0" borderId="9" xfId="25" applyNumberFormat="1" applyFont="1" applyBorder="1" applyAlignment="1">
      <alignment vertical="center"/>
    </xf>
    <xf numFmtId="170" fontId="13" fillId="0" borderId="9" xfId="26" applyNumberFormat="1" applyFont="1" applyBorder="1" applyAlignment="1"/>
    <xf numFmtId="43" fontId="13" fillId="0" borderId="9" xfId="26" applyFont="1" applyBorder="1" applyAlignment="1"/>
    <xf numFmtId="172" fontId="13" fillId="0" borderId="10" xfId="26" applyNumberFormat="1" applyFont="1" applyBorder="1" applyAlignment="1"/>
    <xf numFmtId="10" fontId="13" fillId="0" borderId="10" xfId="0" applyNumberFormat="1" applyFont="1" applyBorder="1"/>
    <xf numFmtId="10" fontId="13" fillId="0" borderId="10" xfId="25" applyNumberFormat="1" applyFont="1" applyBorder="1" applyAlignment="1">
      <alignment vertical="center"/>
    </xf>
    <xf numFmtId="170" fontId="13" fillId="0" borderId="10" xfId="26" applyNumberFormat="1" applyFont="1" applyBorder="1" applyAlignment="1"/>
    <xf numFmtId="43" fontId="13" fillId="0" borderId="10" xfId="26" applyFont="1" applyBorder="1" applyAlignment="1"/>
    <xf numFmtId="10" fontId="13" fillId="0" borderId="10" xfId="25" applyNumberFormat="1" applyFont="1" applyBorder="1" applyAlignment="1"/>
    <xf numFmtId="9" fontId="11" fillId="0" borderId="3" xfId="25" applyFont="1" applyBorder="1" applyAlignment="1"/>
    <xf numFmtId="10" fontId="13" fillId="0" borderId="9" xfId="25" applyNumberFormat="1" applyFont="1" applyBorder="1" applyAlignment="1">
      <alignment horizontal="right"/>
    </xf>
    <xf numFmtId="0" fontId="21" fillId="0" borderId="10" xfId="0" applyFont="1" applyBorder="1" applyAlignment="1">
      <alignment horizontal="center"/>
    </xf>
    <xf numFmtId="10" fontId="13" fillId="0" borderId="10" xfId="25" applyNumberFormat="1" applyFont="1" applyBorder="1" applyAlignment="1">
      <alignment horizontal="right"/>
    </xf>
    <xf numFmtId="10" fontId="21" fillId="0" borderId="9" xfId="25" applyNumberFormat="1" applyFont="1" applyBorder="1" applyAlignment="1">
      <alignment vertical="center"/>
    </xf>
    <xf numFmtId="172" fontId="21" fillId="0" borderId="3" xfId="26" applyNumberFormat="1" applyFont="1" applyBorder="1" applyAlignment="1"/>
    <xf numFmtId="10" fontId="21" fillId="0" borderId="3" xfId="0" applyNumberFormat="1" applyFont="1" applyBorder="1"/>
    <xf numFmtId="10" fontId="21" fillId="0" borderId="3" xfId="25" applyNumberFormat="1" applyFont="1" applyBorder="1" applyAlignment="1">
      <alignment vertical="center"/>
    </xf>
    <xf numFmtId="170" fontId="21" fillId="0" borderId="3" xfId="26" applyNumberFormat="1" applyFont="1" applyBorder="1" applyAlignment="1"/>
    <xf numFmtId="0" fontId="50" fillId="0" borderId="3" xfId="0" applyFont="1" applyBorder="1" applyAlignment="1">
      <alignment horizontal="center"/>
    </xf>
    <xf numFmtId="0" fontId="11" fillId="2" borderId="3" xfId="4" applyFont="1" applyFill="1" applyBorder="1" applyAlignment="1">
      <alignment horizontal="left" vertical="center" wrapText="1"/>
    </xf>
    <xf numFmtId="0" fontId="6" fillId="0" borderId="0" xfId="7" applyFont="1" applyAlignment="1">
      <alignment horizontal="left" vertical="center"/>
    </xf>
    <xf numFmtId="0" fontId="11" fillId="2" borderId="3" xfId="7" applyFont="1" applyFill="1" applyBorder="1" applyAlignment="1">
      <alignment horizontal="left" vertical="center" wrapText="1"/>
    </xf>
    <xf numFmtId="0" fontId="11" fillId="2" borderId="3" xfId="7" applyFont="1" applyFill="1" applyBorder="1"/>
    <xf numFmtId="0" fontId="11" fillId="2" borderId="5" xfId="7" applyFont="1" applyFill="1" applyBorder="1" applyAlignment="1">
      <alignment horizontal="left" vertical="center" wrapText="1"/>
    </xf>
    <xf numFmtId="0" fontId="11" fillId="2" borderId="4" xfId="7" applyFont="1" applyFill="1" applyBorder="1" applyAlignment="1">
      <alignment horizontal="left" vertical="center" wrapText="1"/>
    </xf>
    <xf numFmtId="0" fontId="11" fillId="0" borderId="0" xfId="7" applyFont="1" applyAlignment="1">
      <alignment horizontal="center" vertical="center"/>
    </xf>
    <xf numFmtId="0" fontId="13" fillId="0" borderId="0" xfId="20" quotePrefix="1" applyFont="1" applyAlignment="1">
      <alignment horizontal="left" vertical="center" wrapText="1"/>
    </xf>
    <xf numFmtId="0" fontId="13" fillId="0" borderId="0" xfId="20" quotePrefix="1" applyFont="1" applyAlignment="1">
      <alignment horizontal="left" vertical="top" wrapText="1"/>
    </xf>
    <xf numFmtId="0" fontId="13" fillId="0" borderId="0" xfId="22" applyFont="1" applyAlignment="1">
      <alignment horizontal="left" vertical="center" wrapText="1"/>
    </xf>
  </cellXfs>
  <cellStyles count="27">
    <cellStyle name="Comma" xfId="26" builtinId="3"/>
    <cellStyle name="Hyperlink" xfId="1" builtinId="8"/>
    <cellStyle name="Normal" xfId="0" builtinId="0"/>
    <cellStyle name="Normal 2" xfId="23" xr:uid="{00000000-0005-0000-0000-000003000000}"/>
    <cellStyle name="Normal 2 2" xfId="11" xr:uid="{00000000-0005-0000-0000-000004000000}"/>
    <cellStyle name="Normal 2 2 3" xfId="22" xr:uid="{00000000-0005-0000-0000-000005000000}"/>
    <cellStyle name="Normal 3" xfId="20" xr:uid="{00000000-0005-0000-0000-000006000000}"/>
    <cellStyle name="Normal 3 2" xfId="15" xr:uid="{00000000-0005-0000-0000-000007000000}"/>
    <cellStyle name="Normal 3 2 2" xfId="21" xr:uid="{00000000-0005-0000-0000-000008000000}"/>
    <cellStyle name="Normal 4" xfId="17" xr:uid="{00000000-0005-0000-0000-000009000000}"/>
    <cellStyle name="Normal 4 2" xfId="18" xr:uid="{00000000-0005-0000-0000-00000A000000}"/>
    <cellStyle name="Normal_Mirovinci" xfId="7" xr:uid="{00000000-0005-0000-0000-00000B000000}"/>
    <cellStyle name="Normal_Mirovinci 2" xfId="8" xr:uid="{00000000-0005-0000-0000-00000C000000}"/>
    <cellStyle name="Normal_Obrazac_kapitala" xfId="16" xr:uid="{00000000-0005-0000-0000-00000D000000}"/>
    <cellStyle name="Normal_Pokazatelji banke 30.09.2001" xfId="4" xr:uid="{00000000-0005-0000-0000-00000E000000}"/>
    <cellStyle name="Normal_PP 3q2002" xfId="2" xr:uid="{00000000-0005-0000-0000-00000F000000}"/>
    <cellStyle name="Normal_Sheet1" xfId="10" xr:uid="{00000000-0005-0000-0000-000010000000}"/>
    <cellStyle name="Normal_Sheet2 2" xfId="13" xr:uid="{00000000-0005-0000-0000-000011000000}"/>
    <cellStyle name="Normal_Statistika_NOVO_30062009 ver 3108" xfId="6" xr:uid="{00000000-0005-0000-0000-000012000000}"/>
    <cellStyle name="Normal_Statistika_NOVO_30062009 ver 3108 2" xfId="12" xr:uid="{00000000-0005-0000-0000-000013000000}"/>
    <cellStyle name="Obično_List1" xfId="3" xr:uid="{00000000-0005-0000-0000-000014000000}"/>
    <cellStyle name="Obično_POKAZATELJI POSLOVANJA NR 31.12.2007. NOVO" xfId="5" xr:uid="{00000000-0005-0000-0000-000015000000}"/>
    <cellStyle name="Per cent" xfId="25" builtinId="5"/>
    <cellStyle name="Percent 2" xfId="24" xr:uid="{00000000-0005-0000-0000-000017000000}"/>
    <cellStyle name="Percent 2 2 2" xfId="9" xr:uid="{00000000-0005-0000-0000-000018000000}"/>
    <cellStyle name="Percent 3" xfId="19" xr:uid="{00000000-0005-0000-0000-000019000000}"/>
    <cellStyle name="Style 1 2 2" xfId="14" xr:uid="{00000000-0005-0000-0000-00001A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CFF99"/>
      <color rgb="FFCCECFF"/>
      <color rgb="FF0000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4"/>
  <sheetViews>
    <sheetView tabSelected="1" zoomScaleNormal="100" workbookViewId="0"/>
  </sheetViews>
  <sheetFormatPr defaultColWidth="9.140625" defaultRowHeight="12.75" customHeight="1" x14ac:dyDescent="0.25"/>
  <cols>
    <col min="1" max="1" width="3.7109375" style="1" customWidth="1"/>
    <col min="2" max="2" width="12.85546875" style="1" bestFit="1" customWidth="1"/>
    <col min="3" max="3" width="98.85546875" style="1" bestFit="1" customWidth="1"/>
    <col min="4" max="16384" width="9.140625" style="1"/>
  </cols>
  <sheetData>
    <row r="2" spans="2:3" ht="27" customHeight="1" x14ac:dyDescent="0.25">
      <c r="C2" s="2" t="s">
        <v>216</v>
      </c>
    </row>
    <row r="4" spans="2:3" ht="24" customHeight="1" x14ac:dyDescent="0.25">
      <c r="B4" s="36" t="s">
        <v>155</v>
      </c>
      <c r="C4" s="19" t="s">
        <v>217</v>
      </c>
    </row>
    <row r="5" spans="2:3" ht="24" customHeight="1" x14ac:dyDescent="0.25">
      <c r="B5" s="36" t="s">
        <v>156</v>
      </c>
      <c r="C5" s="19" t="s">
        <v>218</v>
      </c>
    </row>
    <row r="6" spans="2:3" ht="24" customHeight="1" x14ac:dyDescent="0.25">
      <c r="B6" s="36" t="s">
        <v>157</v>
      </c>
      <c r="C6" s="19" t="s">
        <v>219</v>
      </c>
    </row>
    <row r="7" spans="2:3" ht="24" customHeight="1" x14ac:dyDescent="0.25">
      <c r="B7" s="36" t="s">
        <v>158</v>
      </c>
      <c r="C7" s="19" t="s">
        <v>220</v>
      </c>
    </row>
    <row r="8" spans="2:3" ht="24" customHeight="1" x14ac:dyDescent="0.25">
      <c r="B8" s="36" t="s">
        <v>159</v>
      </c>
      <c r="C8" s="20" t="s">
        <v>221</v>
      </c>
    </row>
    <row r="9" spans="2:3" ht="24" customHeight="1" x14ac:dyDescent="0.25">
      <c r="B9" s="36" t="s">
        <v>160</v>
      </c>
      <c r="C9" s="20" t="s">
        <v>222</v>
      </c>
    </row>
    <row r="10" spans="2:3" ht="24" customHeight="1" x14ac:dyDescent="0.25">
      <c r="B10" s="36" t="s">
        <v>161</v>
      </c>
      <c r="C10" s="20" t="s">
        <v>223</v>
      </c>
    </row>
    <row r="11" spans="2:3" ht="24" customHeight="1" x14ac:dyDescent="0.25">
      <c r="B11" s="36" t="s">
        <v>162</v>
      </c>
      <c r="C11" s="20" t="s">
        <v>224</v>
      </c>
    </row>
    <row r="12" spans="2:3" ht="24" customHeight="1" x14ac:dyDescent="0.25">
      <c r="B12" s="36" t="s">
        <v>163</v>
      </c>
      <c r="C12" s="20" t="s">
        <v>225</v>
      </c>
    </row>
    <row r="13" spans="2:3" ht="24" customHeight="1" x14ac:dyDescent="0.25">
      <c r="B13" s="37" t="s">
        <v>11</v>
      </c>
      <c r="C13" s="20" t="s">
        <v>226</v>
      </c>
    </row>
    <row r="14" spans="2:3" ht="24" customHeight="1" x14ac:dyDescent="0.25">
      <c r="B14" s="37" t="s">
        <v>100</v>
      </c>
      <c r="C14" s="20" t="s">
        <v>227</v>
      </c>
    </row>
  </sheetData>
  <hyperlinks>
    <hyperlink ref="B4" location="inv.drustva!A1" display="Tablica 1." xr:uid="{00000000-0004-0000-0000-000000000000}"/>
    <hyperlink ref="B8" location="'omd&amp;dmd'!A1" display="Tablica 5." xr:uid="{00000000-0004-0000-0000-000001000000}"/>
    <hyperlink ref="B9" location="'omf&amp;dmf'!A1" display="Tablica 6." xr:uid="{00000000-0004-0000-0000-000002000000}"/>
    <hyperlink ref="B10" location="osiguranje_zivot!A1" display="Tablica 7." xr:uid="{00000000-0004-0000-0000-000003000000}"/>
    <hyperlink ref="B11" location="osiguranje_nezivot!A1" display="Tablica 8." xr:uid="{00000000-0004-0000-0000-000004000000}"/>
    <hyperlink ref="B12" location="osiguranje_ukupno!A1" display="Tablica 9." xr:uid="{00000000-0004-0000-0000-000005000000}"/>
    <hyperlink ref="B13" location="leasing!A1" display="Tablica 10." xr:uid="{00000000-0004-0000-0000-000006000000}"/>
    <hyperlink ref="B5" location="'drustva za upravljanje IF '!A1" display="Tablica 2." xr:uid="{00000000-0004-0000-0000-000007000000}"/>
    <hyperlink ref="B6" location="'UCITS '!A1" display="Tablica 3." xr:uid="{00000000-0004-0000-0000-000008000000}"/>
    <hyperlink ref="B7" location="'AIF '!A1" display="Tablica 4." xr:uid="{00000000-0004-0000-0000-000009000000}"/>
    <hyperlink ref="B14" location="faktoring!A1" display="Tablica 11." xr:uid="{00000000-0004-0000-0000-00000A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9"/>
  <sheetViews>
    <sheetView zoomScaleNormal="100" workbookViewId="0"/>
  </sheetViews>
  <sheetFormatPr defaultRowHeight="12.75" x14ac:dyDescent="0.25"/>
  <cols>
    <col min="1" max="1" width="7.28515625" style="85" customWidth="1"/>
    <col min="2" max="2" width="34.28515625" style="85" customWidth="1"/>
    <col min="3" max="3" width="19.85546875" style="85" bestFit="1" customWidth="1"/>
    <col min="4" max="5" width="11.42578125" style="85" customWidth="1"/>
    <col min="6" max="7" width="11.42578125" style="82" customWidth="1"/>
    <col min="8" max="8" width="12.42578125" style="85" customWidth="1"/>
    <col min="9" max="9" width="9.140625" style="85"/>
    <col min="10" max="10" width="10.7109375" style="85" customWidth="1"/>
    <col min="11" max="11" width="9.140625" style="85"/>
    <col min="12" max="12" width="10.140625" style="85" bestFit="1" customWidth="1"/>
    <col min="13" max="226" width="9.140625" style="85"/>
    <col min="227" max="227" width="7.5703125" style="85" customWidth="1"/>
    <col min="228" max="228" width="32.28515625" style="85" customWidth="1"/>
    <col min="229" max="229" width="15.42578125" style="85" customWidth="1"/>
    <col min="230" max="233" width="13.7109375" style="85" customWidth="1"/>
    <col min="234" max="234" width="11" style="85" bestFit="1" customWidth="1"/>
    <col min="235" max="235" width="12.7109375" style="85" bestFit="1" customWidth="1"/>
    <col min="236" max="236" width="11" style="85" bestFit="1" customWidth="1"/>
    <col min="237" max="482" width="9.140625" style="85"/>
    <col min="483" max="483" width="7.5703125" style="85" customWidth="1"/>
    <col min="484" max="484" width="32.28515625" style="85" customWidth="1"/>
    <col min="485" max="485" width="15.42578125" style="85" customWidth="1"/>
    <col min="486" max="489" width="13.7109375" style="85" customWidth="1"/>
    <col min="490" max="490" width="11" style="85" bestFit="1" customWidth="1"/>
    <col min="491" max="491" width="12.7109375" style="85" bestFit="1" customWidth="1"/>
    <col min="492" max="492" width="11" style="85" bestFit="1" customWidth="1"/>
    <col min="493" max="738" width="9.140625" style="85"/>
    <col min="739" max="739" width="7.5703125" style="85" customWidth="1"/>
    <col min="740" max="740" width="32.28515625" style="85" customWidth="1"/>
    <col min="741" max="741" width="15.42578125" style="85" customWidth="1"/>
    <col min="742" max="745" width="13.7109375" style="85" customWidth="1"/>
    <col min="746" max="746" width="11" style="85" bestFit="1" customWidth="1"/>
    <col min="747" max="747" width="12.7109375" style="85" bestFit="1" customWidth="1"/>
    <col min="748" max="748" width="11" style="85" bestFit="1" customWidth="1"/>
    <col min="749" max="994" width="9.140625" style="85"/>
    <col min="995" max="995" width="7.5703125" style="85" customWidth="1"/>
    <col min="996" max="996" width="32.28515625" style="85" customWidth="1"/>
    <col min="997" max="997" width="15.42578125" style="85" customWidth="1"/>
    <col min="998" max="1001" width="13.7109375" style="85" customWidth="1"/>
    <col min="1002" max="1002" width="11" style="85" bestFit="1" customWidth="1"/>
    <col min="1003" max="1003" width="12.7109375" style="85" bestFit="1" customWidth="1"/>
    <col min="1004" max="1004" width="11" style="85" bestFit="1" customWidth="1"/>
    <col min="1005" max="1250" width="9.140625" style="85"/>
    <col min="1251" max="1251" width="7.5703125" style="85" customWidth="1"/>
    <col min="1252" max="1252" width="32.28515625" style="85" customWidth="1"/>
    <col min="1253" max="1253" width="15.42578125" style="85" customWidth="1"/>
    <col min="1254" max="1257" width="13.7109375" style="85" customWidth="1"/>
    <col min="1258" max="1258" width="11" style="85" bestFit="1" customWidth="1"/>
    <col min="1259" max="1259" width="12.7109375" style="85" bestFit="1" customWidth="1"/>
    <col min="1260" max="1260" width="11" style="85" bestFit="1" customWidth="1"/>
    <col min="1261" max="1506" width="9.140625" style="85"/>
    <col min="1507" max="1507" width="7.5703125" style="85" customWidth="1"/>
    <col min="1508" max="1508" width="32.28515625" style="85" customWidth="1"/>
    <col min="1509" max="1509" width="15.42578125" style="85" customWidth="1"/>
    <col min="1510" max="1513" width="13.7109375" style="85" customWidth="1"/>
    <col min="1514" max="1514" width="11" style="85" bestFit="1" customWidth="1"/>
    <col min="1515" max="1515" width="12.7109375" style="85" bestFit="1" customWidth="1"/>
    <col min="1516" max="1516" width="11" style="85" bestFit="1" customWidth="1"/>
    <col min="1517" max="1762" width="9.140625" style="85"/>
    <col min="1763" max="1763" width="7.5703125" style="85" customWidth="1"/>
    <col min="1764" max="1764" width="32.28515625" style="85" customWidth="1"/>
    <col min="1765" max="1765" width="15.42578125" style="85" customWidth="1"/>
    <col min="1766" max="1769" width="13.7109375" style="85" customWidth="1"/>
    <col min="1770" max="1770" width="11" style="85" bestFit="1" customWidth="1"/>
    <col min="1771" max="1771" width="12.7109375" style="85" bestFit="1" customWidth="1"/>
    <col min="1772" max="1772" width="11" style="85" bestFit="1" customWidth="1"/>
    <col min="1773" max="2018" width="9.140625" style="85"/>
    <col min="2019" max="2019" width="7.5703125" style="85" customWidth="1"/>
    <col min="2020" max="2020" width="32.28515625" style="85" customWidth="1"/>
    <col min="2021" max="2021" width="15.42578125" style="85" customWidth="1"/>
    <col min="2022" max="2025" width="13.7109375" style="85" customWidth="1"/>
    <col min="2026" max="2026" width="11" style="85" bestFit="1" customWidth="1"/>
    <col min="2027" max="2027" width="12.7109375" style="85" bestFit="1" customWidth="1"/>
    <col min="2028" max="2028" width="11" style="85" bestFit="1" customWidth="1"/>
    <col min="2029" max="2274" width="9.140625" style="85"/>
    <col min="2275" max="2275" width="7.5703125" style="85" customWidth="1"/>
    <col min="2276" max="2276" width="32.28515625" style="85" customWidth="1"/>
    <col min="2277" max="2277" width="15.42578125" style="85" customWidth="1"/>
    <col min="2278" max="2281" width="13.7109375" style="85" customWidth="1"/>
    <col min="2282" max="2282" width="11" style="85" bestFit="1" customWidth="1"/>
    <col min="2283" max="2283" width="12.7109375" style="85" bestFit="1" customWidth="1"/>
    <col min="2284" max="2284" width="11" style="85" bestFit="1" customWidth="1"/>
    <col min="2285" max="2530" width="9.140625" style="85"/>
    <col min="2531" max="2531" width="7.5703125" style="85" customWidth="1"/>
    <col min="2532" max="2532" width="32.28515625" style="85" customWidth="1"/>
    <col min="2533" max="2533" width="15.42578125" style="85" customWidth="1"/>
    <col min="2534" max="2537" width="13.7109375" style="85" customWidth="1"/>
    <col min="2538" max="2538" width="11" style="85" bestFit="1" customWidth="1"/>
    <col min="2539" max="2539" width="12.7109375" style="85" bestFit="1" customWidth="1"/>
    <col min="2540" max="2540" width="11" style="85" bestFit="1" customWidth="1"/>
    <col min="2541" max="2786" width="9.140625" style="85"/>
    <col min="2787" max="2787" width="7.5703125" style="85" customWidth="1"/>
    <col min="2788" max="2788" width="32.28515625" style="85" customWidth="1"/>
    <col min="2789" max="2789" width="15.42578125" style="85" customWidth="1"/>
    <col min="2790" max="2793" width="13.7109375" style="85" customWidth="1"/>
    <col min="2794" max="2794" width="11" style="85" bestFit="1" customWidth="1"/>
    <col min="2795" max="2795" width="12.7109375" style="85" bestFit="1" customWidth="1"/>
    <col min="2796" max="2796" width="11" style="85" bestFit="1" customWidth="1"/>
    <col min="2797" max="3042" width="9.140625" style="85"/>
    <col min="3043" max="3043" width="7.5703125" style="85" customWidth="1"/>
    <col min="3044" max="3044" width="32.28515625" style="85" customWidth="1"/>
    <col min="3045" max="3045" width="15.42578125" style="85" customWidth="1"/>
    <col min="3046" max="3049" width="13.7109375" style="85" customWidth="1"/>
    <col min="3050" max="3050" width="11" style="85" bestFit="1" customWidth="1"/>
    <col min="3051" max="3051" width="12.7109375" style="85" bestFit="1" customWidth="1"/>
    <col min="3052" max="3052" width="11" style="85" bestFit="1" customWidth="1"/>
    <col min="3053" max="3298" width="9.140625" style="85"/>
    <col min="3299" max="3299" width="7.5703125" style="85" customWidth="1"/>
    <col min="3300" max="3300" width="32.28515625" style="85" customWidth="1"/>
    <col min="3301" max="3301" width="15.42578125" style="85" customWidth="1"/>
    <col min="3302" max="3305" width="13.7109375" style="85" customWidth="1"/>
    <col min="3306" max="3306" width="11" style="85" bestFit="1" customWidth="1"/>
    <col min="3307" max="3307" width="12.7109375" style="85" bestFit="1" customWidth="1"/>
    <col min="3308" max="3308" width="11" style="85" bestFit="1" customWidth="1"/>
    <col min="3309" max="3554" width="9.140625" style="85"/>
    <col min="3555" max="3555" width="7.5703125" style="85" customWidth="1"/>
    <col min="3556" max="3556" width="32.28515625" style="85" customWidth="1"/>
    <col min="3557" max="3557" width="15.42578125" style="85" customWidth="1"/>
    <col min="3558" max="3561" width="13.7109375" style="85" customWidth="1"/>
    <col min="3562" max="3562" width="11" style="85" bestFit="1" customWidth="1"/>
    <col min="3563" max="3563" width="12.7109375" style="85" bestFit="1" customWidth="1"/>
    <col min="3564" max="3564" width="11" style="85" bestFit="1" customWidth="1"/>
    <col min="3565" max="3810" width="9.140625" style="85"/>
    <col min="3811" max="3811" width="7.5703125" style="85" customWidth="1"/>
    <col min="3812" max="3812" width="32.28515625" style="85" customWidth="1"/>
    <col min="3813" max="3813" width="15.42578125" style="85" customWidth="1"/>
    <col min="3814" max="3817" width="13.7109375" style="85" customWidth="1"/>
    <col min="3818" max="3818" width="11" style="85" bestFit="1" customWidth="1"/>
    <col min="3819" max="3819" width="12.7109375" style="85" bestFit="1" customWidth="1"/>
    <col min="3820" max="3820" width="11" style="85" bestFit="1" customWidth="1"/>
    <col min="3821" max="4066" width="9.140625" style="85"/>
    <col min="4067" max="4067" width="7.5703125" style="85" customWidth="1"/>
    <col min="4068" max="4068" width="32.28515625" style="85" customWidth="1"/>
    <col min="4069" max="4069" width="15.42578125" style="85" customWidth="1"/>
    <col min="4070" max="4073" width="13.7109375" style="85" customWidth="1"/>
    <col min="4074" max="4074" width="11" style="85" bestFit="1" customWidth="1"/>
    <col min="4075" max="4075" width="12.7109375" style="85" bestFit="1" customWidth="1"/>
    <col min="4076" max="4076" width="11" style="85" bestFit="1" customWidth="1"/>
    <col min="4077" max="4322" width="9.140625" style="85"/>
    <col min="4323" max="4323" width="7.5703125" style="85" customWidth="1"/>
    <col min="4324" max="4324" width="32.28515625" style="85" customWidth="1"/>
    <col min="4325" max="4325" width="15.42578125" style="85" customWidth="1"/>
    <col min="4326" max="4329" width="13.7109375" style="85" customWidth="1"/>
    <col min="4330" max="4330" width="11" style="85" bestFit="1" customWidth="1"/>
    <col min="4331" max="4331" width="12.7109375" style="85" bestFit="1" customWidth="1"/>
    <col min="4332" max="4332" width="11" style="85" bestFit="1" customWidth="1"/>
    <col min="4333" max="4578" width="9.140625" style="85"/>
    <col min="4579" max="4579" width="7.5703125" style="85" customWidth="1"/>
    <col min="4580" max="4580" width="32.28515625" style="85" customWidth="1"/>
    <col min="4581" max="4581" width="15.42578125" style="85" customWidth="1"/>
    <col min="4582" max="4585" width="13.7109375" style="85" customWidth="1"/>
    <col min="4586" max="4586" width="11" style="85" bestFit="1" customWidth="1"/>
    <col min="4587" max="4587" width="12.7109375" style="85" bestFit="1" customWidth="1"/>
    <col min="4588" max="4588" width="11" style="85" bestFit="1" customWidth="1"/>
    <col min="4589" max="4834" width="9.140625" style="85"/>
    <col min="4835" max="4835" width="7.5703125" style="85" customWidth="1"/>
    <col min="4836" max="4836" width="32.28515625" style="85" customWidth="1"/>
    <col min="4837" max="4837" width="15.42578125" style="85" customWidth="1"/>
    <col min="4838" max="4841" width="13.7109375" style="85" customWidth="1"/>
    <col min="4842" max="4842" width="11" style="85" bestFit="1" customWidth="1"/>
    <col min="4843" max="4843" width="12.7109375" style="85" bestFit="1" customWidth="1"/>
    <col min="4844" max="4844" width="11" style="85" bestFit="1" customWidth="1"/>
    <col min="4845" max="5090" width="9.140625" style="85"/>
    <col min="5091" max="5091" width="7.5703125" style="85" customWidth="1"/>
    <col min="5092" max="5092" width="32.28515625" style="85" customWidth="1"/>
    <col min="5093" max="5093" width="15.42578125" style="85" customWidth="1"/>
    <col min="5094" max="5097" width="13.7109375" style="85" customWidth="1"/>
    <col min="5098" max="5098" width="11" style="85" bestFit="1" customWidth="1"/>
    <col min="5099" max="5099" width="12.7109375" style="85" bestFit="1" customWidth="1"/>
    <col min="5100" max="5100" width="11" style="85" bestFit="1" customWidth="1"/>
    <col min="5101" max="5346" width="9.140625" style="85"/>
    <col min="5347" max="5347" width="7.5703125" style="85" customWidth="1"/>
    <col min="5348" max="5348" width="32.28515625" style="85" customWidth="1"/>
    <col min="5349" max="5349" width="15.42578125" style="85" customWidth="1"/>
    <col min="5350" max="5353" width="13.7109375" style="85" customWidth="1"/>
    <col min="5354" max="5354" width="11" style="85" bestFit="1" customWidth="1"/>
    <col min="5355" max="5355" width="12.7109375" style="85" bestFit="1" customWidth="1"/>
    <col min="5356" max="5356" width="11" style="85" bestFit="1" customWidth="1"/>
    <col min="5357" max="5602" width="9.140625" style="85"/>
    <col min="5603" max="5603" width="7.5703125" style="85" customWidth="1"/>
    <col min="5604" max="5604" width="32.28515625" style="85" customWidth="1"/>
    <col min="5605" max="5605" width="15.42578125" style="85" customWidth="1"/>
    <col min="5606" max="5609" width="13.7109375" style="85" customWidth="1"/>
    <col min="5610" max="5610" width="11" style="85" bestFit="1" customWidth="1"/>
    <col min="5611" max="5611" width="12.7109375" style="85" bestFit="1" customWidth="1"/>
    <col min="5612" max="5612" width="11" style="85" bestFit="1" customWidth="1"/>
    <col min="5613" max="5858" width="9.140625" style="85"/>
    <col min="5859" max="5859" width="7.5703125" style="85" customWidth="1"/>
    <col min="5860" max="5860" width="32.28515625" style="85" customWidth="1"/>
    <col min="5861" max="5861" width="15.42578125" style="85" customWidth="1"/>
    <col min="5862" max="5865" width="13.7109375" style="85" customWidth="1"/>
    <col min="5866" max="5866" width="11" style="85" bestFit="1" customWidth="1"/>
    <col min="5867" max="5867" width="12.7109375" style="85" bestFit="1" customWidth="1"/>
    <col min="5868" max="5868" width="11" style="85" bestFit="1" customWidth="1"/>
    <col min="5869" max="6114" width="9.140625" style="85"/>
    <col min="6115" max="6115" width="7.5703125" style="85" customWidth="1"/>
    <col min="6116" max="6116" width="32.28515625" style="85" customWidth="1"/>
    <col min="6117" max="6117" width="15.42578125" style="85" customWidth="1"/>
    <col min="6118" max="6121" width="13.7109375" style="85" customWidth="1"/>
    <col min="6122" max="6122" width="11" style="85" bestFit="1" customWidth="1"/>
    <col min="6123" max="6123" width="12.7109375" style="85" bestFit="1" customWidth="1"/>
    <col min="6124" max="6124" width="11" style="85" bestFit="1" customWidth="1"/>
    <col min="6125" max="6370" width="9.140625" style="85"/>
    <col min="6371" max="6371" width="7.5703125" style="85" customWidth="1"/>
    <col min="6372" max="6372" width="32.28515625" style="85" customWidth="1"/>
    <col min="6373" max="6373" width="15.42578125" style="85" customWidth="1"/>
    <col min="6374" max="6377" width="13.7109375" style="85" customWidth="1"/>
    <col min="6378" max="6378" width="11" style="85" bestFit="1" customWidth="1"/>
    <col min="6379" max="6379" width="12.7109375" style="85" bestFit="1" customWidth="1"/>
    <col min="6380" max="6380" width="11" style="85" bestFit="1" customWidth="1"/>
    <col min="6381" max="6626" width="9.140625" style="85"/>
    <col min="6627" max="6627" width="7.5703125" style="85" customWidth="1"/>
    <col min="6628" max="6628" width="32.28515625" style="85" customWidth="1"/>
    <col min="6629" max="6629" width="15.42578125" style="85" customWidth="1"/>
    <col min="6630" max="6633" width="13.7109375" style="85" customWidth="1"/>
    <col min="6634" max="6634" width="11" style="85" bestFit="1" customWidth="1"/>
    <col min="6635" max="6635" width="12.7109375" style="85" bestFit="1" customWidth="1"/>
    <col min="6636" max="6636" width="11" style="85" bestFit="1" customWidth="1"/>
    <col min="6637" max="6882" width="9.140625" style="85"/>
    <col min="6883" max="6883" width="7.5703125" style="85" customWidth="1"/>
    <col min="6884" max="6884" width="32.28515625" style="85" customWidth="1"/>
    <col min="6885" max="6885" width="15.42578125" style="85" customWidth="1"/>
    <col min="6886" max="6889" width="13.7109375" style="85" customWidth="1"/>
    <col min="6890" max="6890" width="11" style="85" bestFit="1" customWidth="1"/>
    <col min="6891" max="6891" width="12.7109375" style="85" bestFit="1" customWidth="1"/>
    <col min="6892" max="6892" width="11" style="85" bestFit="1" customWidth="1"/>
    <col min="6893" max="7138" width="9.140625" style="85"/>
    <col min="7139" max="7139" width="7.5703125" style="85" customWidth="1"/>
    <col min="7140" max="7140" width="32.28515625" style="85" customWidth="1"/>
    <col min="7141" max="7141" width="15.42578125" style="85" customWidth="1"/>
    <col min="7142" max="7145" width="13.7109375" style="85" customWidth="1"/>
    <col min="7146" max="7146" width="11" style="85" bestFit="1" customWidth="1"/>
    <col min="7147" max="7147" width="12.7109375" style="85" bestFit="1" customWidth="1"/>
    <col min="7148" max="7148" width="11" style="85" bestFit="1" customWidth="1"/>
    <col min="7149" max="7394" width="9.140625" style="85"/>
    <col min="7395" max="7395" width="7.5703125" style="85" customWidth="1"/>
    <col min="7396" max="7396" width="32.28515625" style="85" customWidth="1"/>
    <col min="7397" max="7397" width="15.42578125" style="85" customWidth="1"/>
    <col min="7398" max="7401" width="13.7109375" style="85" customWidth="1"/>
    <col min="7402" max="7402" width="11" style="85" bestFit="1" customWidth="1"/>
    <col min="7403" max="7403" width="12.7109375" style="85" bestFit="1" customWidth="1"/>
    <col min="7404" max="7404" width="11" style="85" bestFit="1" customWidth="1"/>
    <col min="7405" max="7650" width="9.140625" style="85"/>
    <col min="7651" max="7651" width="7.5703125" style="85" customWidth="1"/>
    <col min="7652" max="7652" width="32.28515625" style="85" customWidth="1"/>
    <col min="7653" max="7653" width="15.42578125" style="85" customWidth="1"/>
    <col min="7654" max="7657" width="13.7109375" style="85" customWidth="1"/>
    <col min="7658" max="7658" width="11" style="85" bestFit="1" customWidth="1"/>
    <col min="7659" max="7659" width="12.7109375" style="85" bestFit="1" customWidth="1"/>
    <col min="7660" max="7660" width="11" style="85" bestFit="1" customWidth="1"/>
    <col min="7661" max="7906" width="9.140625" style="85"/>
    <col min="7907" max="7907" width="7.5703125" style="85" customWidth="1"/>
    <col min="7908" max="7908" width="32.28515625" style="85" customWidth="1"/>
    <col min="7909" max="7909" width="15.42578125" style="85" customWidth="1"/>
    <col min="7910" max="7913" width="13.7109375" style="85" customWidth="1"/>
    <col min="7914" max="7914" width="11" style="85" bestFit="1" customWidth="1"/>
    <col min="7915" max="7915" width="12.7109375" style="85" bestFit="1" customWidth="1"/>
    <col min="7916" max="7916" width="11" style="85" bestFit="1" customWidth="1"/>
    <col min="7917" max="8162" width="9.140625" style="85"/>
    <col min="8163" max="8163" width="7.5703125" style="85" customWidth="1"/>
    <col min="8164" max="8164" width="32.28515625" style="85" customWidth="1"/>
    <col min="8165" max="8165" width="15.42578125" style="85" customWidth="1"/>
    <col min="8166" max="8169" width="13.7109375" style="85" customWidth="1"/>
    <col min="8170" max="8170" width="11" style="85" bestFit="1" customWidth="1"/>
    <col min="8171" max="8171" width="12.7109375" style="85" bestFit="1" customWidth="1"/>
    <col min="8172" max="8172" width="11" style="85" bestFit="1" customWidth="1"/>
    <col min="8173" max="8418" width="9.140625" style="85"/>
    <col min="8419" max="8419" width="7.5703125" style="85" customWidth="1"/>
    <col min="8420" max="8420" width="32.28515625" style="85" customWidth="1"/>
    <col min="8421" max="8421" width="15.42578125" style="85" customWidth="1"/>
    <col min="8422" max="8425" width="13.7109375" style="85" customWidth="1"/>
    <col min="8426" max="8426" width="11" style="85" bestFit="1" customWidth="1"/>
    <col min="8427" max="8427" width="12.7109375" style="85" bestFit="1" customWidth="1"/>
    <col min="8428" max="8428" width="11" style="85" bestFit="1" customWidth="1"/>
    <col min="8429" max="8674" width="9.140625" style="85"/>
    <col min="8675" max="8675" width="7.5703125" style="85" customWidth="1"/>
    <col min="8676" max="8676" width="32.28515625" style="85" customWidth="1"/>
    <col min="8677" max="8677" width="15.42578125" style="85" customWidth="1"/>
    <col min="8678" max="8681" width="13.7109375" style="85" customWidth="1"/>
    <col min="8682" max="8682" width="11" style="85" bestFit="1" customWidth="1"/>
    <col min="8683" max="8683" width="12.7109375" style="85" bestFit="1" customWidth="1"/>
    <col min="8684" max="8684" width="11" style="85" bestFit="1" customWidth="1"/>
    <col min="8685" max="8930" width="9.140625" style="85"/>
    <col min="8931" max="8931" width="7.5703125" style="85" customWidth="1"/>
    <col min="8932" max="8932" width="32.28515625" style="85" customWidth="1"/>
    <col min="8933" max="8933" width="15.42578125" style="85" customWidth="1"/>
    <col min="8934" max="8937" width="13.7109375" style="85" customWidth="1"/>
    <col min="8938" max="8938" width="11" style="85" bestFit="1" customWidth="1"/>
    <col min="8939" max="8939" width="12.7109375" style="85" bestFit="1" customWidth="1"/>
    <col min="8940" max="8940" width="11" style="85" bestFit="1" customWidth="1"/>
    <col min="8941" max="9186" width="9.140625" style="85"/>
    <col min="9187" max="9187" width="7.5703125" style="85" customWidth="1"/>
    <col min="9188" max="9188" width="32.28515625" style="85" customWidth="1"/>
    <col min="9189" max="9189" width="15.42578125" style="85" customWidth="1"/>
    <col min="9190" max="9193" width="13.7109375" style="85" customWidth="1"/>
    <col min="9194" max="9194" width="11" style="85" bestFit="1" customWidth="1"/>
    <col min="9195" max="9195" width="12.7109375" style="85" bestFit="1" customWidth="1"/>
    <col min="9196" max="9196" width="11" style="85" bestFit="1" customWidth="1"/>
    <col min="9197" max="9442" width="9.140625" style="85"/>
    <col min="9443" max="9443" width="7.5703125" style="85" customWidth="1"/>
    <col min="9444" max="9444" width="32.28515625" style="85" customWidth="1"/>
    <col min="9445" max="9445" width="15.42578125" style="85" customWidth="1"/>
    <col min="9446" max="9449" width="13.7109375" style="85" customWidth="1"/>
    <col min="9450" max="9450" width="11" style="85" bestFit="1" customWidth="1"/>
    <col min="9451" max="9451" width="12.7109375" style="85" bestFit="1" customWidth="1"/>
    <col min="9452" max="9452" width="11" style="85" bestFit="1" customWidth="1"/>
    <col min="9453" max="9698" width="9.140625" style="85"/>
    <col min="9699" max="9699" width="7.5703125" style="85" customWidth="1"/>
    <col min="9700" max="9700" width="32.28515625" style="85" customWidth="1"/>
    <col min="9701" max="9701" width="15.42578125" style="85" customWidth="1"/>
    <col min="9702" max="9705" width="13.7109375" style="85" customWidth="1"/>
    <col min="9706" max="9706" width="11" style="85" bestFit="1" customWidth="1"/>
    <col min="9707" max="9707" width="12.7109375" style="85" bestFit="1" customWidth="1"/>
    <col min="9708" max="9708" width="11" style="85" bestFit="1" customWidth="1"/>
    <col min="9709" max="9954" width="9.140625" style="85"/>
    <col min="9955" max="9955" width="7.5703125" style="85" customWidth="1"/>
    <col min="9956" max="9956" width="32.28515625" style="85" customWidth="1"/>
    <col min="9957" max="9957" width="15.42578125" style="85" customWidth="1"/>
    <col min="9958" max="9961" width="13.7109375" style="85" customWidth="1"/>
    <col min="9962" max="9962" width="11" style="85" bestFit="1" customWidth="1"/>
    <col min="9963" max="9963" width="12.7109375" style="85" bestFit="1" customWidth="1"/>
    <col min="9964" max="9964" width="11" style="85" bestFit="1" customWidth="1"/>
    <col min="9965" max="10210" width="9.140625" style="85"/>
    <col min="10211" max="10211" width="7.5703125" style="85" customWidth="1"/>
    <col min="10212" max="10212" width="32.28515625" style="85" customWidth="1"/>
    <col min="10213" max="10213" width="15.42578125" style="85" customWidth="1"/>
    <col min="10214" max="10217" width="13.7109375" style="85" customWidth="1"/>
    <col min="10218" max="10218" width="11" style="85" bestFit="1" customWidth="1"/>
    <col min="10219" max="10219" width="12.7109375" style="85" bestFit="1" customWidth="1"/>
    <col min="10220" max="10220" width="11" style="85" bestFit="1" customWidth="1"/>
    <col min="10221" max="10466" width="9.140625" style="85"/>
    <col min="10467" max="10467" width="7.5703125" style="85" customWidth="1"/>
    <col min="10468" max="10468" width="32.28515625" style="85" customWidth="1"/>
    <col min="10469" max="10469" width="15.42578125" style="85" customWidth="1"/>
    <col min="10470" max="10473" width="13.7109375" style="85" customWidth="1"/>
    <col min="10474" max="10474" width="11" style="85" bestFit="1" customWidth="1"/>
    <col min="10475" max="10475" width="12.7109375" style="85" bestFit="1" customWidth="1"/>
    <col min="10476" max="10476" width="11" style="85" bestFit="1" customWidth="1"/>
    <col min="10477" max="10722" width="9.140625" style="85"/>
    <col min="10723" max="10723" width="7.5703125" style="85" customWidth="1"/>
    <col min="10724" max="10724" width="32.28515625" style="85" customWidth="1"/>
    <col min="10725" max="10725" width="15.42578125" style="85" customWidth="1"/>
    <col min="10726" max="10729" width="13.7109375" style="85" customWidth="1"/>
    <col min="10730" max="10730" width="11" style="85" bestFit="1" customWidth="1"/>
    <col min="10731" max="10731" width="12.7109375" style="85" bestFit="1" customWidth="1"/>
    <col min="10732" max="10732" width="11" style="85" bestFit="1" customWidth="1"/>
    <col min="10733" max="10978" width="9.140625" style="85"/>
    <col min="10979" max="10979" width="7.5703125" style="85" customWidth="1"/>
    <col min="10980" max="10980" width="32.28515625" style="85" customWidth="1"/>
    <col min="10981" max="10981" width="15.42578125" style="85" customWidth="1"/>
    <col min="10982" max="10985" width="13.7109375" style="85" customWidth="1"/>
    <col min="10986" max="10986" width="11" style="85" bestFit="1" customWidth="1"/>
    <col min="10987" max="10987" width="12.7109375" style="85" bestFit="1" customWidth="1"/>
    <col min="10988" max="10988" width="11" style="85" bestFit="1" customWidth="1"/>
    <col min="10989" max="11234" width="9.140625" style="85"/>
    <col min="11235" max="11235" width="7.5703125" style="85" customWidth="1"/>
    <col min="11236" max="11236" width="32.28515625" style="85" customWidth="1"/>
    <col min="11237" max="11237" width="15.42578125" style="85" customWidth="1"/>
    <col min="11238" max="11241" width="13.7109375" style="85" customWidth="1"/>
    <col min="11242" max="11242" width="11" style="85" bestFit="1" customWidth="1"/>
    <col min="11243" max="11243" width="12.7109375" style="85" bestFit="1" customWidth="1"/>
    <col min="11244" max="11244" width="11" style="85" bestFit="1" customWidth="1"/>
    <col min="11245" max="11490" width="9.140625" style="85"/>
    <col min="11491" max="11491" width="7.5703125" style="85" customWidth="1"/>
    <col min="11492" max="11492" width="32.28515625" style="85" customWidth="1"/>
    <col min="11493" max="11493" width="15.42578125" style="85" customWidth="1"/>
    <col min="11494" max="11497" width="13.7109375" style="85" customWidth="1"/>
    <col min="11498" max="11498" width="11" style="85" bestFit="1" customWidth="1"/>
    <col min="11499" max="11499" width="12.7109375" style="85" bestFit="1" customWidth="1"/>
    <col min="11500" max="11500" width="11" style="85" bestFit="1" customWidth="1"/>
    <col min="11501" max="11746" width="9.140625" style="85"/>
    <col min="11747" max="11747" width="7.5703125" style="85" customWidth="1"/>
    <col min="11748" max="11748" width="32.28515625" style="85" customWidth="1"/>
    <col min="11749" max="11749" width="15.42578125" style="85" customWidth="1"/>
    <col min="11750" max="11753" width="13.7109375" style="85" customWidth="1"/>
    <col min="11754" max="11754" width="11" style="85" bestFit="1" customWidth="1"/>
    <col min="11755" max="11755" width="12.7109375" style="85" bestFit="1" customWidth="1"/>
    <col min="11756" max="11756" width="11" style="85" bestFit="1" customWidth="1"/>
    <col min="11757" max="12002" width="9.140625" style="85"/>
    <col min="12003" max="12003" width="7.5703125" style="85" customWidth="1"/>
    <col min="12004" max="12004" width="32.28515625" style="85" customWidth="1"/>
    <col min="12005" max="12005" width="15.42578125" style="85" customWidth="1"/>
    <col min="12006" max="12009" width="13.7109375" style="85" customWidth="1"/>
    <col min="12010" max="12010" width="11" style="85" bestFit="1" customWidth="1"/>
    <col min="12011" max="12011" width="12.7109375" style="85" bestFit="1" customWidth="1"/>
    <col min="12012" max="12012" width="11" style="85" bestFit="1" customWidth="1"/>
    <col min="12013" max="12258" width="9.140625" style="85"/>
    <col min="12259" max="12259" width="7.5703125" style="85" customWidth="1"/>
    <col min="12260" max="12260" width="32.28515625" style="85" customWidth="1"/>
    <col min="12261" max="12261" width="15.42578125" style="85" customWidth="1"/>
    <col min="12262" max="12265" width="13.7109375" style="85" customWidth="1"/>
    <col min="12266" max="12266" width="11" style="85" bestFit="1" customWidth="1"/>
    <col min="12267" max="12267" width="12.7109375" style="85" bestFit="1" customWidth="1"/>
    <col min="12268" max="12268" width="11" style="85" bestFit="1" customWidth="1"/>
    <col min="12269" max="12514" width="9.140625" style="85"/>
    <col min="12515" max="12515" width="7.5703125" style="85" customWidth="1"/>
    <col min="12516" max="12516" width="32.28515625" style="85" customWidth="1"/>
    <col min="12517" max="12517" width="15.42578125" style="85" customWidth="1"/>
    <col min="12518" max="12521" width="13.7109375" style="85" customWidth="1"/>
    <col min="12522" max="12522" width="11" style="85" bestFit="1" customWidth="1"/>
    <col min="12523" max="12523" width="12.7109375" style="85" bestFit="1" customWidth="1"/>
    <col min="12524" max="12524" width="11" style="85" bestFit="1" customWidth="1"/>
    <col min="12525" max="12770" width="9.140625" style="85"/>
    <col min="12771" max="12771" width="7.5703125" style="85" customWidth="1"/>
    <col min="12772" max="12772" width="32.28515625" style="85" customWidth="1"/>
    <col min="12773" max="12773" width="15.42578125" style="85" customWidth="1"/>
    <col min="12774" max="12777" width="13.7109375" style="85" customWidth="1"/>
    <col min="12778" max="12778" width="11" style="85" bestFit="1" customWidth="1"/>
    <col min="12779" max="12779" width="12.7109375" style="85" bestFit="1" customWidth="1"/>
    <col min="12780" max="12780" width="11" style="85" bestFit="1" customWidth="1"/>
    <col min="12781" max="13026" width="9.140625" style="85"/>
    <col min="13027" max="13027" width="7.5703125" style="85" customWidth="1"/>
    <col min="13028" max="13028" width="32.28515625" style="85" customWidth="1"/>
    <col min="13029" max="13029" width="15.42578125" style="85" customWidth="1"/>
    <col min="13030" max="13033" width="13.7109375" style="85" customWidth="1"/>
    <col min="13034" max="13034" width="11" style="85" bestFit="1" customWidth="1"/>
    <col min="13035" max="13035" width="12.7109375" style="85" bestFit="1" customWidth="1"/>
    <col min="13036" max="13036" width="11" style="85" bestFit="1" customWidth="1"/>
    <col min="13037" max="13282" width="9.140625" style="85"/>
    <col min="13283" max="13283" width="7.5703125" style="85" customWidth="1"/>
    <col min="13284" max="13284" width="32.28515625" style="85" customWidth="1"/>
    <col min="13285" max="13285" width="15.42578125" style="85" customWidth="1"/>
    <col min="13286" max="13289" width="13.7109375" style="85" customWidth="1"/>
    <col min="13290" max="13290" width="11" style="85" bestFit="1" customWidth="1"/>
    <col min="13291" max="13291" width="12.7109375" style="85" bestFit="1" customWidth="1"/>
    <col min="13292" max="13292" width="11" style="85" bestFit="1" customWidth="1"/>
    <col min="13293" max="13538" width="9.140625" style="85"/>
    <col min="13539" max="13539" width="7.5703125" style="85" customWidth="1"/>
    <col min="13540" max="13540" width="32.28515625" style="85" customWidth="1"/>
    <col min="13541" max="13541" width="15.42578125" style="85" customWidth="1"/>
    <col min="13542" max="13545" width="13.7109375" style="85" customWidth="1"/>
    <col min="13546" max="13546" width="11" style="85" bestFit="1" customWidth="1"/>
    <col min="13547" max="13547" width="12.7109375" style="85" bestFit="1" customWidth="1"/>
    <col min="13548" max="13548" width="11" style="85" bestFit="1" customWidth="1"/>
    <col min="13549" max="13794" width="9.140625" style="85"/>
    <col min="13795" max="13795" width="7.5703125" style="85" customWidth="1"/>
    <col min="13796" max="13796" width="32.28515625" style="85" customWidth="1"/>
    <col min="13797" max="13797" width="15.42578125" style="85" customWidth="1"/>
    <col min="13798" max="13801" width="13.7109375" style="85" customWidth="1"/>
    <col min="13802" max="13802" width="11" style="85" bestFit="1" customWidth="1"/>
    <col min="13803" max="13803" width="12.7109375" style="85" bestFit="1" customWidth="1"/>
    <col min="13804" max="13804" width="11" style="85" bestFit="1" customWidth="1"/>
    <col min="13805" max="14050" width="9.140625" style="85"/>
    <col min="14051" max="14051" width="7.5703125" style="85" customWidth="1"/>
    <col min="14052" max="14052" width="32.28515625" style="85" customWidth="1"/>
    <col min="14053" max="14053" width="15.42578125" style="85" customWidth="1"/>
    <col min="14054" max="14057" width="13.7109375" style="85" customWidth="1"/>
    <col min="14058" max="14058" width="11" style="85" bestFit="1" customWidth="1"/>
    <col min="14059" max="14059" width="12.7109375" style="85" bestFit="1" customWidth="1"/>
    <col min="14060" max="14060" width="11" style="85" bestFit="1" customWidth="1"/>
    <col min="14061" max="14306" width="9.140625" style="85"/>
    <col min="14307" max="14307" width="7.5703125" style="85" customWidth="1"/>
    <col min="14308" max="14308" width="32.28515625" style="85" customWidth="1"/>
    <col min="14309" max="14309" width="15.42578125" style="85" customWidth="1"/>
    <col min="14310" max="14313" width="13.7109375" style="85" customWidth="1"/>
    <col min="14314" max="14314" width="11" style="85" bestFit="1" customWidth="1"/>
    <col min="14315" max="14315" width="12.7109375" style="85" bestFit="1" customWidth="1"/>
    <col min="14316" max="14316" width="11" style="85" bestFit="1" customWidth="1"/>
    <col min="14317" max="14562" width="9.140625" style="85"/>
    <col min="14563" max="14563" width="7.5703125" style="85" customWidth="1"/>
    <col min="14564" max="14564" width="32.28515625" style="85" customWidth="1"/>
    <col min="14565" max="14565" width="15.42578125" style="85" customWidth="1"/>
    <col min="14566" max="14569" width="13.7109375" style="85" customWidth="1"/>
    <col min="14570" max="14570" width="11" style="85" bestFit="1" customWidth="1"/>
    <col min="14571" max="14571" width="12.7109375" style="85" bestFit="1" customWidth="1"/>
    <col min="14572" max="14572" width="11" style="85" bestFit="1" customWidth="1"/>
    <col min="14573" max="14818" width="9.140625" style="85"/>
    <col min="14819" max="14819" width="7.5703125" style="85" customWidth="1"/>
    <col min="14820" max="14820" width="32.28515625" style="85" customWidth="1"/>
    <col min="14821" max="14821" width="15.42578125" style="85" customWidth="1"/>
    <col min="14822" max="14825" width="13.7109375" style="85" customWidth="1"/>
    <col min="14826" max="14826" width="11" style="85" bestFit="1" customWidth="1"/>
    <col min="14827" max="14827" width="12.7109375" style="85" bestFit="1" customWidth="1"/>
    <col min="14828" max="14828" width="11" style="85" bestFit="1" customWidth="1"/>
    <col min="14829" max="15074" width="9.140625" style="85"/>
    <col min="15075" max="15075" width="7.5703125" style="85" customWidth="1"/>
    <col min="15076" max="15076" width="32.28515625" style="85" customWidth="1"/>
    <col min="15077" max="15077" width="15.42578125" style="85" customWidth="1"/>
    <col min="15078" max="15081" width="13.7109375" style="85" customWidth="1"/>
    <col min="15082" max="15082" width="11" style="85" bestFit="1" customWidth="1"/>
    <col min="15083" max="15083" width="12.7109375" style="85" bestFit="1" customWidth="1"/>
    <col min="15084" max="15084" width="11" style="85" bestFit="1" customWidth="1"/>
    <col min="15085" max="15330" width="9.140625" style="85"/>
    <col min="15331" max="15331" width="7.5703125" style="85" customWidth="1"/>
    <col min="15332" max="15332" width="32.28515625" style="85" customWidth="1"/>
    <col min="15333" max="15333" width="15.42578125" style="85" customWidth="1"/>
    <col min="15334" max="15337" width="13.7109375" style="85" customWidth="1"/>
    <col min="15338" max="15338" width="11" style="85" bestFit="1" customWidth="1"/>
    <col min="15339" max="15339" width="12.7109375" style="85" bestFit="1" customWidth="1"/>
    <col min="15340" max="15340" width="11" style="85" bestFit="1" customWidth="1"/>
    <col min="15341" max="15586" width="9.140625" style="85"/>
    <col min="15587" max="15587" width="7.5703125" style="85" customWidth="1"/>
    <col min="15588" max="15588" width="32.28515625" style="85" customWidth="1"/>
    <col min="15589" max="15589" width="15.42578125" style="85" customWidth="1"/>
    <col min="15590" max="15593" width="13.7109375" style="85" customWidth="1"/>
    <col min="15594" max="15594" width="11" style="85" bestFit="1" customWidth="1"/>
    <col min="15595" max="15595" width="12.7109375" style="85" bestFit="1" customWidth="1"/>
    <col min="15596" max="15596" width="11" style="85" bestFit="1" customWidth="1"/>
    <col min="15597" max="15842" width="9.140625" style="85"/>
    <col min="15843" max="15843" width="7.5703125" style="85" customWidth="1"/>
    <col min="15844" max="15844" width="32.28515625" style="85" customWidth="1"/>
    <col min="15845" max="15845" width="15.42578125" style="85" customWidth="1"/>
    <col min="15846" max="15849" width="13.7109375" style="85" customWidth="1"/>
    <col min="15850" max="15850" width="11" style="85" bestFit="1" customWidth="1"/>
    <col min="15851" max="15851" width="12.7109375" style="85" bestFit="1" customWidth="1"/>
    <col min="15852" max="15852" width="11" style="85" bestFit="1" customWidth="1"/>
    <col min="15853" max="16098" width="9.140625" style="85"/>
    <col min="16099" max="16099" width="7.5703125" style="85" customWidth="1"/>
    <col min="16100" max="16100" width="32.28515625" style="85" customWidth="1"/>
    <col min="16101" max="16101" width="15.42578125" style="85" customWidth="1"/>
    <col min="16102" max="16105" width="13.7109375" style="85" customWidth="1"/>
    <col min="16106" max="16106" width="11" style="85" bestFit="1" customWidth="1"/>
    <col min="16107" max="16107" width="12.7109375" style="85" bestFit="1" customWidth="1"/>
    <col min="16108" max="16108" width="11" style="85" bestFit="1" customWidth="1"/>
    <col min="16109" max="16384" width="9.140625" style="85"/>
  </cols>
  <sheetData>
    <row r="1" spans="1:15" s="82" customFormat="1" x14ac:dyDescent="0.25">
      <c r="A1" s="72" t="s">
        <v>10</v>
      </c>
    </row>
    <row r="2" spans="1:15" s="82" customFormat="1" x14ac:dyDescent="0.25">
      <c r="A2" s="72" t="s">
        <v>252</v>
      </c>
      <c r="B2" s="311"/>
      <c r="C2" s="311"/>
      <c r="D2" s="311"/>
      <c r="E2" s="311"/>
      <c r="F2" s="311"/>
      <c r="G2" s="311"/>
      <c r="H2" s="311"/>
    </row>
    <row r="3" spans="1:15" s="82" customFormat="1" x14ac:dyDescent="0.25">
      <c r="A3" s="311" t="s">
        <v>154</v>
      </c>
      <c r="B3" s="311"/>
      <c r="C3" s="311"/>
      <c r="D3" s="311"/>
      <c r="E3" s="311"/>
      <c r="F3" s="311"/>
      <c r="G3" s="311"/>
      <c r="H3" s="311"/>
    </row>
    <row r="4" spans="1:15" s="82" customFormat="1" x14ac:dyDescent="0.25">
      <c r="A4" s="311"/>
      <c r="B4" s="311"/>
      <c r="C4" s="311"/>
      <c r="D4" s="311"/>
      <c r="E4" s="311"/>
      <c r="F4" s="311"/>
      <c r="G4" s="311"/>
      <c r="H4" s="311"/>
    </row>
    <row r="5" spans="1:15" s="82" customFormat="1" ht="33.75" x14ac:dyDescent="0.25">
      <c r="A5" s="45" t="s">
        <v>12</v>
      </c>
      <c r="B5" s="46" t="s">
        <v>20</v>
      </c>
      <c r="C5" s="46" t="s">
        <v>276</v>
      </c>
      <c r="D5" s="46" t="s">
        <v>104</v>
      </c>
      <c r="E5" s="29" t="s">
        <v>187</v>
      </c>
      <c r="F5" s="46" t="s">
        <v>215</v>
      </c>
      <c r="G5" s="46" t="s">
        <v>188</v>
      </c>
      <c r="H5" s="29" t="s">
        <v>92</v>
      </c>
    </row>
    <row r="6" spans="1:15" s="82" customFormat="1" ht="10.9" customHeight="1" x14ac:dyDescent="0.25">
      <c r="A6" s="313">
        <v>1</v>
      </c>
      <c r="B6" s="314">
        <v>2</v>
      </c>
      <c r="C6" s="314"/>
      <c r="D6" s="314">
        <v>3</v>
      </c>
      <c r="E6" s="314">
        <v>4</v>
      </c>
      <c r="F6" s="314">
        <v>5</v>
      </c>
      <c r="G6" s="314">
        <v>6</v>
      </c>
      <c r="H6" s="314">
        <v>7</v>
      </c>
    </row>
    <row r="7" spans="1:15" s="82" customFormat="1" x14ac:dyDescent="0.25">
      <c r="A7" s="316">
        <v>1</v>
      </c>
      <c r="B7" s="317" t="s">
        <v>277</v>
      </c>
      <c r="C7" s="317" t="s">
        <v>278</v>
      </c>
      <c r="D7" s="318">
        <v>506932059.88999999</v>
      </c>
      <c r="E7" s="396">
        <v>7.9303238867020218E-2</v>
      </c>
      <c r="F7" s="346">
        <v>260190091.81</v>
      </c>
      <c r="G7" s="396">
        <v>0.12585462959107985</v>
      </c>
      <c r="H7" s="347">
        <v>1288606.75</v>
      </c>
      <c r="J7" s="311"/>
      <c r="K7" s="348"/>
      <c r="L7" s="348"/>
      <c r="M7" s="311"/>
      <c r="N7" s="311"/>
      <c r="O7" s="311"/>
    </row>
    <row r="8" spans="1:15" s="82" customFormat="1" x14ac:dyDescent="0.25">
      <c r="A8" s="319">
        <v>2</v>
      </c>
      <c r="B8" s="320" t="s">
        <v>256</v>
      </c>
      <c r="C8" s="320" t="s">
        <v>257</v>
      </c>
      <c r="D8" s="321">
        <v>339942001.38999999</v>
      </c>
      <c r="E8" s="396">
        <v>5.3179713555725511E-2</v>
      </c>
      <c r="F8" s="349">
        <v>52658823.009999998</v>
      </c>
      <c r="G8" s="396">
        <v>2.5471210754117849E-2</v>
      </c>
      <c r="H8" s="350">
        <v>10112728.210000001</v>
      </c>
      <c r="J8" s="78"/>
      <c r="K8" s="348"/>
      <c r="L8" s="348"/>
      <c r="M8" s="78"/>
      <c r="N8" s="78"/>
      <c r="O8" s="78"/>
    </row>
    <row r="9" spans="1:15" s="82" customFormat="1" x14ac:dyDescent="0.25">
      <c r="A9" s="319">
        <v>3</v>
      </c>
      <c r="B9" s="320" t="s">
        <v>258</v>
      </c>
      <c r="C9" s="320" t="s">
        <v>259</v>
      </c>
      <c r="D9" s="321">
        <v>763916801.65999997</v>
      </c>
      <c r="E9" s="396">
        <v>0.1195053171616699</v>
      </c>
      <c r="F9" s="349">
        <v>229599556.16</v>
      </c>
      <c r="G9" s="396">
        <v>0.11105790729300383</v>
      </c>
      <c r="H9" s="350">
        <v>29684802.710000001</v>
      </c>
      <c r="J9" s="78"/>
      <c r="K9" s="348"/>
      <c r="L9" s="348"/>
      <c r="M9" s="78"/>
      <c r="N9" s="78"/>
      <c r="O9" s="78"/>
    </row>
    <row r="10" spans="1:15" s="82" customFormat="1" x14ac:dyDescent="0.25">
      <c r="A10" s="319">
        <v>4</v>
      </c>
      <c r="B10" s="320" t="s">
        <v>260</v>
      </c>
      <c r="C10" s="320" t="s">
        <v>261</v>
      </c>
      <c r="D10" s="321">
        <v>1668965739.9000001</v>
      </c>
      <c r="E10" s="396">
        <v>0.26108900818165387</v>
      </c>
      <c r="F10" s="349">
        <v>536247885.68000001</v>
      </c>
      <c r="G10" s="396">
        <v>0.25938450827151094</v>
      </c>
      <c r="H10" s="350">
        <v>63563951.579999998</v>
      </c>
      <c r="J10" s="78"/>
      <c r="K10" s="348"/>
      <c r="L10" s="348"/>
      <c r="M10" s="78"/>
      <c r="N10" s="78"/>
      <c r="O10" s="78"/>
    </row>
    <row r="11" spans="1:15" s="82" customFormat="1" x14ac:dyDescent="0.25">
      <c r="A11" s="319">
        <v>5</v>
      </c>
      <c r="B11" s="320" t="s">
        <v>279</v>
      </c>
      <c r="C11" s="320" t="s">
        <v>280</v>
      </c>
      <c r="D11" s="321">
        <v>635342171.38</v>
      </c>
      <c r="E11" s="396">
        <v>9.939140955135585E-2</v>
      </c>
      <c r="F11" s="349">
        <v>271350458.61000001</v>
      </c>
      <c r="G11" s="396">
        <v>0.13125292827318441</v>
      </c>
      <c r="H11" s="350">
        <v>20746985.16</v>
      </c>
      <c r="J11" s="78"/>
      <c r="K11" s="348"/>
      <c r="L11" s="348"/>
      <c r="M11" s="78"/>
      <c r="N11" s="78"/>
      <c r="O11" s="78"/>
    </row>
    <row r="12" spans="1:15" s="82" customFormat="1" x14ac:dyDescent="0.25">
      <c r="A12" s="319">
        <v>6</v>
      </c>
      <c r="B12" s="320" t="s">
        <v>262</v>
      </c>
      <c r="C12" s="320" t="s">
        <v>263</v>
      </c>
      <c r="D12" s="321">
        <v>427089459.74000001</v>
      </c>
      <c r="E12" s="396">
        <v>6.681285348316153E-2</v>
      </c>
      <c r="F12" s="349">
        <v>152762360.44</v>
      </c>
      <c r="G12" s="396">
        <v>7.3891554266695997E-2</v>
      </c>
      <c r="H12" s="350">
        <v>2889632.2</v>
      </c>
      <c r="J12" s="78"/>
      <c r="K12" s="348"/>
      <c r="L12" s="348"/>
      <c r="M12" s="78"/>
      <c r="N12" s="78"/>
      <c r="O12" s="78"/>
    </row>
    <row r="13" spans="1:15" s="82" customFormat="1" x14ac:dyDescent="0.25">
      <c r="A13" s="319">
        <v>7</v>
      </c>
      <c r="B13" s="320" t="s">
        <v>264</v>
      </c>
      <c r="C13" s="320" t="s">
        <v>265</v>
      </c>
      <c r="D13" s="321">
        <v>454971754.94</v>
      </c>
      <c r="E13" s="396">
        <v>7.1174693049761789E-2</v>
      </c>
      <c r="F13" s="349">
        <v>79590816.090000004</v>
      </c>
      <c r="G13" s="396">
        <v>3.8498286418890165E-2</v>
      </c>
      <c r="H13" s="350">
        <v>6584569.5300000003</v>
      </c>
      <c r="J13" s="78"/>
      <c r="K13" s="348"/>
      <c r="L13" s="348"/>
      <c r="M13" s="78"/>
      <c r="N13" s="78"/>
      <c r="O13" s="78"/>
    </row>
    <row r="14" spans="1:15" s="82" customFormat="1" x14ac:dyDescent="0.25">
      <c r="A14" s="319">
        <v>8</v>
      </c>
      <c r="B14" s="322" t="s">
        <v>266</v>
      </c>
      <c r="C14" s="322" t="s">
        <v>267</v>
      </c>
      <c r="D14" s="349">
        <v>32211237.239999998</v>
      </c>
      <c r="E14" s="396">
        <v>5.0390489045026516E-3</v>
      </c>
      <c r="F14" s="349">
        <v>11101498.880000001</v>
      </c>
      <c r="G14" s="396">
        <v>5.3698241148569734E-3</v>
      </c>
      <c r="H14" s="350">
        <v>3954423.66</v>
      </c>
      <c r="J14" s="78"/>
      <c r="K14" s="348"/>
      <c r="L14" s="348"/>
      <c r="M14" s="78"/>
      <c r="N14" s="78"/>
      <c r="O14" s="78"/>
    </row>
    <row r="15" spans="1:15" s="82" customFormat="1" x14ac:dyDescent="0.25">
      <c r="A15" s="319">
        <v>9</v>
      </c>
      <c r="B15" s="320" t="s">
        <v>281</v>
      </c>
      <c r="C15" s="320" t="s">
        <v>282</v>
      </c>
      <c r="D15" s="321">
        <v>100734406.93000001</v>
      </c>
      <c r="E15" s="396">
        <v>1.5758649663291879E-2</v>
      </c>
      <c r="F15" s="349">
        <v>58079460.380000003</v>
      </c>
      <c r="G15" s="396">
        <v>2.809318726215141E-2</v>
      </c>
      <c r="H15" s="350">
        <v>8514082.6400000006</v>
      </c>
      <c r="J15" s="78"/>
      <c r="K15" s="348"/>
      <c r="L15" s="348"/>
      <c r="M15" s="78"/>
      <c r="N15" s="78"/>
      <c r="O15" s="78"/>
    </row>
    <row r="16" spans="1:15" s="82" customFormat="1" x14ac:dyDescent="0.25">
      <c r="A16" s="319">
        <v>10</v>
      </c>
      <c r="B16" s="320" t="s">
        <v>283</v>
      </c>
      <c r="C16" s="320" t="s">
        <v>284</v>
      </c>
      <c r="D16" s="321">
        <v>11226854.73</v>
      </c>
      <c r="E16" s="396">
        <v>1.756302299309535E-3</v>
      </c>
      <c r="F16" s="349">
        <v>2580604.25</v>
      </c>
      <c r="G16" s="396">
        <v>1.248245041713898E-3</v>
      </c>
      <c r="H16" s="350">
        <v>37015.94</v>
      </c>
      <c r="J16" s="78"/>
      <c r="K16" s="348"/>
      <c r="L16" s="348"/>
      <c r="M16" s="78"/>
      <c r="N16" s="78"/>
      <c r="O16" s="78"/>
    </row>
    <row r="17" spans="1:15" s="82" customFormat="1" x14ac:dyDescent="0.25">
      <c r="A17" s="319">
        <v>11</v>
      </c>
      <c r="B17" s="320" t="s">
        <v>268</v>
      </c>
      <c r="C17" s="320" t="s">
        <v>269</v>
      </c>
      <c r="D17" s="321">
        <v>328074797.11000001</v>
      </c>
      <c r="E17" s="396">
        <v>5.1323236504530967E-2</v>
      </c>
      <c r="F17" s="349">
        <v>38793337.43</v>
      </c>
      <c r="G17" s="396">
        <v>1.8764439025678453E-2</v>
      </c>
      <c r="H17" s="350">
        <v>1999340.42</v>
      </c>
      <c r="J17" s="78"/>
      <c r="K17" s="348"/>
      <c r="L17" s="348"/>
      <c r="M17" s="78"/>
      <c r="N17" s="78"/>
      <c r="O17" s="78"/>
    </row>
    <row r="18" spans="1:15" s="82" customFormat="1" x14ac:dyDescent="0.25">
      <c r="A18" s="319">
        <v>12</v>
      </c>
      <c r="B18" s="320" t="s">
        <v>270</v>
      </c>
      <c r="C18" s="320" t="s">
        <v>271</v>
      </c>
      <c r="D18" s="321">
        <v>204635933.36000001</v>
      </c>
      <c r="E18" s="396">
        <v>3.2012755925409642E-2</v>
      </c>
      <c r="F18" s="349">
        <v>95495417.959999993</v>
      </c>
      <c r="G18" s="396">
        <v>4.6191384043084607E-2</v>
      </c>
      <c r="H18" s="350">
        <v>1889853.24</v>
      </c>
      <c r="J18" s="78"/>
      <c r="K18" s="348"/>
      <c r="L18" s="348"/>
      <c r="M18" s="78"/>
      <c r="N18" s="78"/>
      <c r="O18" s="78"/>
    </row>
    <row r="19" spans="1:15" s="82" customFormat="1" x14ac:dyDescent="0.25">
      <c r="A19" s="319">
        <v>13</v>
      </c>
      <c r="B19" s="320" t="s">
        <v>272</v>
      </c>
      <c r="C19" s="320" t="s">
        <v>273</v>
      </c>
      <c r="D19" s="321">
        <v>384653519.75999999</v>
      </c>
      <c r="E19" s="396">
        <v>6.0174276539516028E-2</v>
      </c>
      <c r="F19" s="349">
        <v>117626386.39</v>
      </c>
      <c r="G19" s="396">
        <v>5.6896191497026578E-2</v>
      </c>
      <c r="H19" s="350">
        <v>7626401.0199999996</v>
      </c>
      <c r="J19" s="78"/>
      <c r="K19" s="348"/>
      <c r="L19" s="348"/>
      <c r="M19" s="78"/>
      <c r="N19" s="78"/>
      <c r="O19" s="78"/>
    </row>
    <row r="20" spans="1:15" s="82" customFormat="1" x14ac:dyDescent="0.25">
      <c r="A20" s="319">
        <v>14</v>
      </c>
      <c r="B20" s="320" t="s">
        <v>274</v>
      </c>
      <c r="C20" s="320" t="s">
        <v>275</v>
      </c>
      <c r="D20" s="321">
        <v>533628053.89999998</v>
      </c>
      <c r="E20" s="396">
        <v>8.3479496313090915E-2</v>
      </c>
      <c r="F20" s="349">
        <v>161309243.78</v>
      </c>
      <c r="G20" s="396">
        <v>7.8025704147004896E-2</v>
      </c>
      <c r="H20" s="350">
        <v>6346637.4699999997</v>
      </c>
      <c r="J20" s="78"/>
      <c r="K20" s="348"/>
      <c r="L20" s="348"/>
      <c r="M20" s="78"/>
      <c r="N20" s="78"/>
      <c r="O20" s="78"/>
    </row>
    <row r="21" spans="1:15" s="82" customFormat="1" ht="15" customHeight="1" x14ac:dyDescent="0.25">
      <c r="A21" s="83"/>
      <c r="B21" s="84" t="s">
        <v>22</v>
      </c>
      <c r="C21" s="84"/>
      <c r="D21" s="75">
        <f>SUM(D7:D20)</f>
        <v>6392324791.9299984</v>
      </c>
      <c r="E21" s="397">
        <f>SUM(E7:E20)</f>
        <v>1.0000000000000002</v>
      </c>
      <c r="F21" s="75">
        <f>SUM(F7:F20)</f>
        <v>2067385940.8700004</v>
      </c>
      <c r="G21" s="397">
        <f>SUM(G7:G20)</f>
        <v>1</v>
      </c>
      <c r="H21" s="81">
        <f>SUM(H7:H20)</f>
        <v>165239030.53</v>
      </c>
      <c r="J21" s="77"/>
      <c r="K21" s="77"/>
      <c r="L21" s="77"/>
      <c r="M21" s="77"/>
      <c r="N21" s="77"/>
      <c r="O21" s="77"/>
    </row>
    <row r="22" spans="1:15" s="82" customFormat="1" ht="15" customHeight="1" x14ac:dyDescent="0.25">
      <c r="A22" s="324"/>
      <c r="B22" s="324"/>
      <c r="C22" s="324"/>
      <c r="D22" s="351"/>
      <c r="E22" s="352"/>
      <c r="F22" s="351"/>
      <c r="G22" s="352"/>
      <c r="H22" s="351"/>
    </row>
    <row r="23" spans="1:15" s="82" customFormat="1" x14ac:dyDescent="0.2">
      <c r="A23" s="241" t="s">
        <v>8</v>
      </c>
      <c r="B23" s="306"/>
      <c r="C23" s="306"/>
      <c r="D23" s="355"/>
      <c r="E23" s="355"/>
      <c r="F23" s="355"/>
      <c r="G23" s="355"/>
      <c r="H23" s="355"/>
    </row>
    <row r="24" spans="1:15" s="82" customFormat="1" x14ac:dyDescent="0.25">
      <c r="A24" s="328"/>
      <c r="B24" s="158" t="s">
        <v>165</v>
      </c>
      <c r="C24" s="158"/>
      <c r="D24" s="159"/>
      <c r="E24" s="159"/>
      <c r="F24" s="159"/>
      <c r="G24" s="159"/>
      <c r="H24" s="159"/>
    </row>
    <row r="25" spans="1:15" s="82" customFormat="1" x14ac:dyDescent="0.25">
      <c r="A25" s="328"/>
      <c r="B25" s="160" t="s">
        <v>169</v>
      </c>
      <c r="C25" s="160"/>
      <c r="D25" s="311"/>
      <c r="E25" s="311"/>
      <c r="F25" s="311"/>
      <c r="G25" s="311"/>
      <c r="H25" s="311"/>
    </row>
    <row r="26" spans="1:15" s="82" customFormat="1" x14ac:dyDescent="0.25">
      <c r="A26" s="328"/>
      <c r="B26" s="160" t="s">
        <v>170</v>
      </c>
      <c r="C26" s="160"/>
      <c r="D26" s="311"/>
      <c r="E26" s="311"/>
      <c r="F26" s="311"/>
      <c r="G26" s="311"/>
      <c r="H26" s="311"/>
    </row>
    <row r="27" spans="1:15" x14ac:dyDescent="0.25">
      <c r="A27" s="353"/>
      <c r="B27" s="160" t="s">
        <v>166</v>
      </c>
      <c r="C27" s="160"/>
      <c r="D27" s="354"/>
      <c r="E27" s="354"/>
      <c r="F27" s="159"/>
      <c r="G27" s="159"/>
      <c r="H27" s="354"/>
    </row>
    <row r="28" spans="1:15" x14ac:dyDescent="0.25">
      <c r="B28" s="160" t="s">
        <v>167</v>
      </c>
      <c r="C28" s="160"/>
    </row>
    <row r="29" spans="1:15" x14ac:dyDescent="0.25">
      <c r="B29" s="160"/>
      <c r="C29" s="160"/>
    </row>
  </sheetData>
  <pageMargins left="0.7" right="0.7" top="0.75" bottom="0.75" header="0.3" footer="0.3"/>
  <pageSetup paperSize="9" orientation="portrait" r:id="rId1"/>
  <ignoredErrors>
    <ignoredError sqref="D21:H21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30"/>
  <sheetViews>
    <sheetView workbookViewId="0">
      <pane ySplit="6" topLeftCell="A7" activePane="bottomLeft" state="frozen"/>
      <selection pane="bottomLeft"/>
    </sheetView>
  </sheetViews>
  <sheetFormatPr defaultColWidth="9.140625" defaultRowHeight="12.75" x14ac:dyDescent="0.2"/>
  <cols>
    <col min="1" max="1" width="7.140625" style="58" customWidth="1"/>
    <col min="2" max="2" width="42.28515625" style="58" customWidth="1"/>
    <col min="3" max="4" width="11" style="58" customWidth="1"/>
    <col min="5" max="5" width="11" style="58" bestFit="1" customWidth="1"/>
    <col min="6" max="7" width="11.85546875" style="58" customWidth="1"/>
    <col min="8" max="8" width="11.42578125" style="58" customWidth="1"/>
    <col min="9" max="9" width="11.85546875" style="58" customWidth="1"/>
    <col min="10" max="10" width="10" style="58" customWidth="1"/>
    <col min="11" max="11" width="10.85546875" style="58" bestFit="1" customWidth="1"/>
    <col min="12" max="12" width="10.140625" style="58" customWidth="1"/>
    <col min="13" max="13" width="11.7109375" style="58" bestFit="1" customWidth="1"/>
    <col min="14" max="14" width="10.140625" style="58" customWidth="1"/>
    <col min="15" max="15" width="10.85546875" style="58" customWidth="1"/>
    <col min="16" max="16" width="12.28515625" style="58" bestFit="1" customWidth="1"/>
    <col min="17" max="18" width="9.140625" style="59"/>
    <col min="19" max="16384" width="9.140625" style="58"/>
  </cols>
  <sheetData>
    <row r="1" spans="1:16" x14ac:dyDescent="0.2">
      <c r="A1" s="145" t="s">
        <v>11</v>
      </c>
    </row>
    <row r="2" spans="1:16" s="61" customFormat="1" x14ac:dyDescent="0.2">
      <c r="A2" s="144" t="s">
        <v>253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x14ac:dyDescent="0.2">
      <c r="A3" s="98" t="s">
        <v>154</v>
      </c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x14ac:dyDescent="0.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/>
      <c r="P4" s="64"/>
    </row>
    <row r="5" spans="1:16" ht="91.15" customHeight="1" x14ac:dyDescent="0.2">
      <c r="A5" s="47" t="s">
        <v>12</v>
      </c>
      <c r="B5" s="47" t="s">
        <v>20</v>
      </c>
      <c r="C5" s="47" t="s">
        <v>104</v>
      </c>
      <c r="D5" s="47" t="s">
        <v>23</v>
      </c>
      <c r="E5" s="47" t="s">
        <v>105</v>
      </c>
      <c r="F5" s="48" t="s">
        <v>24</v>
      </c>
      <c r="G5" s="48" t="s">
        <v>25</v>
      </c>
      <c r="H5" s="48" t="s">
        <v>26</v>
      </c>
      <c r="I5" s="48" t="s">
        <v>27</v>
      </c>
      <c r="J5" s="48" t="s">
        <v>28</v>
      </c>
      <c r="K5" s="48" t="s">
        <v>29</v>
      </c>
      <c r="L5" s="48" t="s">
        <v>30</v>
      </c>
      <c r="M5" s="48" t="s">
        <v>31</v>
      </c>
      <c r="N5" s="48" t="s">
        <v>32</v>
      </c>
      <c r="O5" s="48" t="s">
        <v>33</v>
      </c>
      <c r="P5" s="48" t="s">
        <v>93</v>
      </c>
    </row>
    <row r="6" spans="1:16" ht="12.75" customHeight="1" x14ac:dyDescent="0.2">
      <c r="A6" s="49">
        <v>1</v>
      </c>
      <c r="B6" s="49">
        <v>2</v>
      </c>
      <c r="C6" s="49">
        <v>3</v>
      </c>
      <c r="D6" s="49">
        <v>4</v>
      </c>
      <c r="E6" s="49">
        <v>5</v>
      </c>
      <c r="F6" s="49">
        <v>6</v>
      </c>
      <c r="G6" s="49">
        <v>7</v>
      </c>
      <c r="H6" s="49">
        <v>8</v>
      </c>
      <c r="I6" s="49">
        <v>9</v>
      </c>
      <c r="J6" s="49">
        <v>10</v>
      </c>
      <c r="K6" s="49">
        <v>11</v>
      </c>
      <c r="L6" s="49">
        <v>12</v>
      </c>
      <c r="M6" s="49">
        <v>13</v>
      </c>
      <c r="N6" s="49">
        <v>14</v>
      </c>
      <c r="O6" s="49">
        <v>15</v>
      </c>
      <c r="P6" s="49">
        <v>16</v>
      </c>
    </row>
    <row r="7" spans="1:16" ht="12.75" customHeight="1" x14ac:dyDescent="0.2">
      <c r="A7" s="23">
        <v>1</v>
      </c>
      <c r="B7" s="24" t="s">
        <v>285</v>
      </c>
      <c r="C7" s="50">
        <v>126207634.28</v>
      </c>
      <c r="D7" s="390">
        <v>2.7804622763273622E-2</v>
      </c>
      <c r="E7" s="50">
        <v>1640746.93</v>
      </c>
      <c r="F7" s="51">
        <v>215</v>
      </c>
      <c r="G7" s="51">
        <v>3630966.48</v>
      </c>
      <c r="H7" s="51">
        <v>2743</v>
      </c>
      <c r="I7" s="51">
        <v>54540641.460000001</v>
      </c>
      <c r="J7" s="51">
        <v>802</v>
      </c>
      <c r="K7" s="51">
        <v>7714159.8799999999</v>
      </c>
      <c r="L7" s="51">
        <v>8952</v>
      </c>
      <c r="M7" s="51">
        <v>102388435.05</v>
      </c>
      <c r="N7" s="51">
        <v>0</v>
      </c>
      <c r="O7" s="51">
        <v>0</v>
      </c>
      <c r="P7" s="51">
        <v>13275974.85</v>
      </c>
    </row>
    <row r="8" spans="1:16" ht="12.75" customHeight="1" x14ac:dyDescent="0.2">
      <c r="A8" s="25">
        <v>2</v>
      </c>
      <c r="B8" s="26" t="s">
        <v>286</v>
      </c>
      <c r="C8" s="52">
        <v>186221967.22</v>
      </c>
      <c r="D8" s="391">
        <v>4.1026294315123946E-2</v>
      </c>
      <c r="E8" s="53">
        <v>9917870.4600000009</v>
      </c>
      <c r="F8" s="53">
        <v>2366</v>
      </c>
      <c r="G8" s="53">
        <v>64748855.210000001</v>
      </c>
      <c r="H8" s="53">
        <v>0</v>
      </c>
      <c r="I8" s="53">
        <v>0</v>
      </c>
      <c r="J8" s="53">
        <v>9529</v>
      </c>
      <c r="K8" s="53">
        <v>132381686.55</v>
      </c>
      <c r="L8" s="53">
        <v>0</v>
      </c>
      <c r="M8" s="53">
        <v>0</v>
      </c>
      <c r="N8" s="53">
        <v>0</v>
      </c>
      <c r="O8" s="53">
        <v>0</v>
      </c>
      <c r="P8" s="53">
        <v>20123276.940000001</v>
      </c>
    </row>
    <row r="9" spans="1:16" ht="12.75" customHeight="1" x14ac:dyDescent="0.2">
      <c r="A9" s="25">
        <v>3</v>
      </c>
      <c r="B9" s="26" t="s">
        <v>287</v>
      </c>
      <c r="C9" s="52">
        <v>109362742.7</v>
      </c>
      <c r="D9" s="391">
        <v>2.4093548876641349E-2</v>
      </c>
      <c r="E9" s="53">
        <v>1544410.23</v>
      </c>
      <c r="F9" s="53">
        <v>255</v>
      </c>
      <c r="G9" s="53">
        <v>4502991.46</v>
      </c>
      <c r="H9" s="53">
        <v>396</v>
      </c>
      <c r="I9" s="53">
        <v>24321408.640000001</v>
      </c>
      <c r="J9" s="53">
        <v>1766</v>
      </c>
      <c r="K9" s="53">
        <v>13997557.92</v>
      </c>
      <c r="L9" s="53">
        <v>2217</v>
      </c>
      <c r="M9" s="53">
        <v>73582500.950000003</v>
      </c>
      <c r="N9" s="53">
        <v>0</v>
      </c>
      <c r="O9" s="53">
        <v>0</v>
      </c>
      <c r="P9" s="53">
        <v>9721491.3499999996</v>
      </c>
    </row>
    <row r="10" spans="1:16" ht="12.75" customHeight="1" x14ac:dyDescent="0.2">
      <c r="A10" s="25">
        <v>4</v>
      </c>
      <c r="B10" s="26" t="s">
        <v>288</v>
      </c>
      <c r="C10" s="52">
        <v>617567109.80999994</v>
      </c>
      <c r="D10" s="391">
        <v>0.13605532357239764</v>
      </c>
      <c r="E10" s="53">
        <v>7769587.1299999999</v>
      </c>
      <c r="F10" s="53">
        <v>232</v>
      </c>
      <c r="G10" s="53">
        <v>5753158.2599999998</v>
      </c>
      <c r="H10" s="53">
        <v>6790</v>
      </c>
      <c r="I10" s="53">
        <v>252029659.02000001</v>
      </c>
      <c r="J10" s="53">
        <v>1299</v>
      </c>
      <c r="K10" s="53">
        <v>17319427.969999999</v>
      </c>
      <c r="L10" s="53">
        <v>22342</v>
      </c>
      <c r="M10" s="53">
        <v>556614691.77999997</v>
      </c>
      <c r="N10" s="53">
        <v>1</v>
      </c>
      <c r="O10" s="53">
        <v>0</v>
      </c>
      <c r="P10" s="53">
        <v>67822789.310000002</v>
      </c>
    </row>
    <row r="11" spans="1:16" ht="12.75" customHeight="1" x14ac:dyDescent="0.2">
      <c r="A11" s="25">
        <v>5</v>
      </c>
      <c r="B11" s="26" t="s">
        <v>289</v>
      </c>
      <c r="C11" s="52">
        <v>47284191.68</v>
      </c>
      <c r="D11" s="391">
        <v>1.0417112402344296E-2</v>
      </c>
      <c r="E11" s="53">
        <v>443255.11</v>
      </c>
      <c r="F11" s="53">
        <v>0</v>
      </c>
      <c r="G11" s="53">
        <v>0</v>
      </c>
      <c r="H11" s="53">
        <v>243</v>
      </c>
      <c r="I11" s="53">
        <v>27442544.829999998</v>
      </c>
      <c r="J11" s="53">
        <v>0</v>
      </c>
      <c r="K11" s="53">
        <v>0</v>
      </c>
      <c r="L11" s="53">
        <v>641</v>
      </c>
      <c r="M11" s="53">
        <v>44643161.950000003</v>
      </c>
      <c r="N11" s="53">
        <v>0</v>
      </c>
      <c r="O11" s="53">
        <v>0</v>
      </c>
      <c r="P11" s="53">
        <v>1429780.21</v>
      </c>
    </row>
    <row r="12" spans="1:16" ht="12.75" customHeight="1" x14ac:dyDescent="0.2">
      <c r="A12" s="25">
        <v>6</v>
      </c>
      <c r="B12" s="26" t="s">
        <v>290</v>
      </c>
      <c r="C12" s="52">
        <v>376811416.79000002</v>
      </c>
      <c r="D12" s="391">
        <v>8.301478239815889E-2</v>
      </c>
      <c r="E12" s="53">
        <v>5685630.9100000001</v>
      </c>
      <c r="F12" s="53">
        <v>1269</v>
      </c>
      <c r="G12" s="53">
        <v>38908596.079999998</v>
      </c>
      <c r="H12" s="53">
        <v>3517</v>
      </c>
      <c r="I12" s="53">
        <v>126702282.47</v>
      </c>
      <c r="J12" s="53">
        <v>3842</v>
      </c>
      <c r="K12" s="53">
        <v>58672721.649999999</v>
      </c>
      <c r="L12" s="53">
        <v>12793</v>
      </c>
      <c r="M12" s="53">
        <v>270725804.18000001</v>
      </c>
      <c r="N12" s="53">
        <v>2</v>
      </c>
      <c r="O12" s="53">
        <v>0</v>
      </c>
      <c r="P12" s="53">
        <v>9419789.6799999997</v>
      </c>
    </row>
    <row r="13" spans="1:16" ht="12.75" customHeight="1" x14ac:dyDescent="0.2">
      <c r="A13" s="25">
        <v>7</v>
      </c>
      <c r="B13" s="26" t="s">
        <v>291</v>
      </c>
      <c r="C13" s="52">
        <v>170319964.56</v>
      </c>
      <c r="D13" s="391">
        <v>3.7522946933134863E-2</v>
      </c>
      <c r="E13" s="53">
        <v>1290849.3999999999</v>
      </c>
      <c r="F13" s="53">
        <v>2</v>
      </c>
      <c r="G13" s="53">
        <v>101101.52</v>
      </c>
      <c r="H13" s="53">
        <v>4160</v>
      </c>
      <c r="I13" s="53">
        <v>138444791.16999999</v>
      </c>
      <c r="J13" s="53">
        <v>26</v>
      </c>
      <c r="K13" s="53">
        <v>512555.53</v>
      </c>
      <c r="L13" s="53">
        <v>6505</v>
      </c>
      <c r="M13" s="53">
        <v>155213971.72999999</v>
      </c>
      <c r="N13" s="53">
        <v>0</v>
      </c>
      <c r="O13" s="53">
        <v>0</v>
      </c>
      <c r="P13" s="53">
        <v>25282146.969999999</v>
      </c>
    </row>
    <row r="14" spans="1:16" ht="12.75" customHeight="1" x14ac:dyDescent="0.2">
      <c r="A14" s="25">
        <v>8</v>
      </c>
      <c r="B14" s="26" t="s">
        <v>292</v>
      </c>
      <c r="C14" s="52">
        <v>666424006.99000001</v>
      </c>
      <c r="D14" s="391">
        <v>0.14681891646615353</v>
      </c>
      <c r="E14" s="53">
        <v>7071513.7699999996</v>
      </c>
      <c r="F14" s="53">
        <v>265</v>
      </c>
      <c r="G14" s="53">
        <v>8701672.9600000009</v>
      </c>
      <c r="H14" s="53">
        <v>12271</v>
      </c>
      <c r="I14" s="53">
        <v>359634722.23000002</v>
      </c>
      <c r="J14" s="53">
        <v>1295</v>
      </c>
      <c r="K14" s="53">
        <v>16942548.73</v>
      </c>
      <c r="L14" s="53">
        <v>26703</v>
      </c>
      <c r="M14" s="53">
        <v>601126332.51999998</v>
      </c>
      <c r="N14" s="53">
        <v>0</v>
      </c>
      <c r="O14" s="53">
        <v>0</v>
      </c>
      <c r="P14" s="53">
        <v>46250682.32</v>
      </c>
    </row>
    <row r="15" spans="1:16" ht="12.75" customHeight="1" x14ac:dyDescent="0.2">
      <c r="A15" s="25">
        <v>9</v>
      </c>
      <c r="B15" s="26" t="s">
        <v>293</v>
      </c>
      <c r="C15" s="52">
        <v>281386073.68000001</v>
      </c>
      <c r="D15" s="391">
        <v>6.1991762020936259E-2</v>
      </c>
      <c r="E15" s="53">
        <v>2333798.87</v>
      </c>
      <c r="F15" s="53">
        <v>294</v>
      </c>
      <c r="G15" s="53">
        <v>5979822.9800000004</v>
      </c>
      <c r="H15" s="53">
        <v>4298</v>
      </c>
      <c r="I15" s="53">
        <v>129823703.70999999</v>
      </c>
      <c r="J15" s="53">
        <v>1476</v>
      </c>
      <c r="K15" s="53">
        <v>20417709.120000001</v>
      </c>
      <c r="L15" s="53">
        <v>9696</v>
      </c>
      <c r="M15" s="53">
        <v>209287185.38</v>
      </c>
      <c r="N15" s="53">
        <v>0</v>
      </c>
      <c r="O15" s="53">
        <v>0</v>
      </c>
      <c r="P15" s="53">
        <v>19739692.43</v>
      </c>
    </row>
    <row r="16" spans="1:16" ht="12.75" customHeight="1" x14ac:dyDescent="0.2">
      <c r="A16" s="25">
        <v>10</v>
      </c>
      <c r="B16" s="26" t="s">
        <v>294</v>
      </c>
      <c r="C16" s="52">
        <v>735641051.82000005</v>
      </c>
      <c r="D16" s="391">
        <v>0.16206802426590039</v>
      </c>
      <c r="E16" s="53">
        <v>5314102.95</v>
      </c>
      <c r="F16" s="53">
        <v>5449</v>
      </c>
      <c r="G16" s="53">
        <v>71503393.200000003</v>
      </c>
      <c r="H16" s="53">
        <v>10403</v>
      </c>
      <c r="I16" s="53">
        <v>250484355.91999999</v>
      </c>
      <c r="J16" s="53">
        <v>9707</v>
      </c>
      <c r="K16" s="53">
        <v>89501195.329999998</v>
      </c>
      <c r="L16" s="53">
        <v>32236</v>
      </c>
      <c r="M16" s="53">
        <v>524882237.75999999</v>
      </c>
      <c r="N16" s="53">
        <v>0</v>
      </c>
      <c r="O16" s="53">
        <v>0</v>
      </c>
      <c r="P16" s="53">
        <v>74479820.129999995</v>
      </c>
    </row>
    <row r="17" spans="1:256" ht="12.75" customHeight="1" x14ac:dyDescent="0.2">
      <c r="A17" s="25">
        <v>11</v>
      </c>
      <c r="B17" s="26" t="s">
        <v>295</v>
      </c>
      <c r="C17" s="52">
        <v>286701810.06999999</v>
      </c>
      <c r="D17" s="391">
        <v>6.3162864275377123E-2</v>
      </c>
      <c r="E17" s="53">
        <v>2933858.8</v>
      </c>
      <c r="F17" s="53">
        <v>362</v>
      </c>
      <c r="G17" s="53">
        <v>10020808.26</v>
      </c>
      <c r="H17" s="53">
        <v>3365</v>
      </c>
      <c r="I17" s="53">
        <v>119039711.84999999</v>
      </c>
      <c r="J17" s="53">
        <v>1437</v>
      </c>
      <c r="K17" s="53">
        <v>20404975.550000001</v>
      </c>
      <c r="L17" s="53">
        <v>10212</v>
      </c>
      <c r="M17" s="53">
        <v>221700144.80000001</v>
      </c>
      <c r="N17" s="53">
        <v>0</v>
      </c>
      <c r="O17" s="53">
        <v>0</v>
      </c>
      <c r="P17" s="53">
        <v>36913191.780000001</v>
      </c>
    </row>
    <row r="18" spans="1:256" ht="12.75" customHeight="1" x14ac:dyDescent="0.2">
      <c r="A18" s="25">
        <v>12</v>
      </c>
      <c r="B18" s="26" t="s">
        <v>296</v>
      </c>
      <c r="C18" s="52">
        <v>100952736.56999999</v>
      </c>
      <c r="D18" s="391">
        <v>2.2240752496965253E-2</v>
      </c>
      <c r="E18" s="53">
        <v>793164.77</v>
      </c>
      <c r="F18" s="53">
        <v>0</v>
      </c>
      <c r="G18" s="53">
        <v>0</v>
      </c>
      <c r="H18" s="53">
        <v>538</v>
      </c>
      <c r="I18" s="53">
        <v>59537592.950000003</v>
      </c>
      <c r="J18" s="53">
        <v>0</v>
      </c>
      <c r="K18" s="53">
        <v>0</v>
      </c>
      <c r="L18" s="53">
        <v>1536</v>
      </c>
      <c r="M18" s="53">
        <v>95337959.969999999</v>
      </c>
      <c r="N18" s="53">
        <v>0</v>
      </c>
      <c r="O18" s="53">
        <v>0</v>
      </c>
      <c r="P18" s="53">
        <v>4136849.6</v>
      </c>
    </row>
    <row r="19" spans="1:256" ht="12.75" customHeight="1" x14ac:dyDescent="0.2">
      <c r="A19" s="25">
        <v>13</v>
      </c>
      <c r="B19" s="26" t="s">
        <v>297</v>
      </c>
      <c r="C19" s="52">
        <v>75237482.129999995</v>
      </c>
      <c r="D19" s="391">
        <v>1.6575461700217443E-2</v>
      </c>
      <c r="E19" s="53">
        <v>673782.77</v>
      </c>
      <c r="F19" s="53">
        <v>118</v>
      </c>
      <c r="G19" s="53">
        <v>2787451.87</v>
      </c>
      <c r="H19" s="53">
        <v>1997</v>
      </c>
      <c r="I19" s="53">
        <v>42006458.770000003</v>
      </c>
      <c r="J19" s="53">
        <v>446</v>
      </c>
      <c r="K19" s="53">
        <v>5560783.5199999996</v>
      </c>
      <c r="L19" s="53">
        <v>3764</v>
      </c>
      <c r="M19" s="53">
        <v>61019246.210000001</v>
      </c>
      <c r="N19" s="53">
        <v>0</v>
      </c>
      <c r="O19" s="53">
        <v>0</v>
      </c>
      <c r="P19" s="53">
        <v>10046048.99</v>
      </c>
    </row>
    <row r="20" spans="1:256" ht="12.75" customHeight="1" x14ac:dyDescent="0.2">
      <c r="A20" s="25">
        <v>14</v>
      </c>
      <c r="B20" s="26" t="s">
        <v>298</v>
      </c>
      <c r="C20" s="52">
        <v>708333892.85000002</v>
      </c>
      <c r="D20" s="391">
        <v>0.15605202326699796</v>
      </c>
      <c r="E20" s="53">
        <v>7758770.6699999999</v>
      </c>
      <c r="F20" s="53">
        <v>4544</v>
      </c>
      <c r="G20" s="53">
        <v>66434675.689999998</v>
      </c>
      <c r="H20" s="53">
        <v>5683</v>
      </c>
      <c r="I20" s="53">
        <v>203109181.75999999</v>
      </c>
      <c r="J20" s="53">
        <v>8989</v>
      </c>
      <c r="K20" s="53">
        <v>105765019.53</v>
      </c>
      <c r="L20" s="53">
        <v>17718</v>
      </c>
      <c r="M20" s="53">
        <v>471369849.50999999</v>
      </c>
      <c r="N20" s="53">
        <v>0</v>
      </c>
      <c r="O20" s="53">
        <v>0</v>
      </c>
      <c r="P20" s="53">
        <v>70701490.930000007</v>
      </c>
    </row>
    <row r="21" spans="1:256" ht="12.75" customHeight="1" x14ac:dyDescent="0.2">
      <c r="A21" s="25">
        <v>15</v>
      </c>
      <c r="B21" s="26" t="s">
        <v>299</v>
      </c>
      <c r="C21" s="52">
        <v>50636089.710000001</v>
      </c>
      <c r="D21" s="391">
        <v>1.1155564246377309E-2</v>
      </c>
      <c r="E21" s="53">
        <v>-40024.480000000003</v>
      </c>
      <c r="F21" s="53">
        <v>4</v>
      </c>
      <c r="G21" s="53">
        <v>236114.84</v>
      </c>
      <c r="H21" s="53">
        <v>211</v>
      </c>
      <c r="I21" s="53">
        <v>20869825.210000001</v>
      </c>
      <c r="J21" s="53">
        <v>4</v>
      </c>
      <c r="K21" s="53">
        <v>194063.63</v>
      </c>
      <c r="L21" s="53">
        <v>846</v>
      </c>
      <c r="M21" s="53">
        <v>47080623.079999998</v>
      </c>
      <c r="N21" s="53">
        <v>0</v>
      </c>
      <c r="O21" s="53">
        <v>0</v>
      </c>
      <c r="P21" s="53">
        <v>267656.25</v>
      </c>
    </row>
    <row r="22" spans="1:256" ht="14.25" customHeight="1" collapsed="1" x14ac:dyDescent="0.2">
      <c r="A22" s="48"/>
      <c r="B22" s="138" t="s">
        <v>34</v>
      </c>
      <c r="C22" s="139">
        <f>SUM(C7:C21)</f>
        <v>4539088170.8600006</v>
      </c>
      <c r="D22" s="392">
        <f>SUM(D7:D21)</f>
        <v>0.99999999999999978</v>
      </c>
      <c r="E22" s="139">
        <f>SUM(E7:E21)</f>
        <v>55131318.290000007</v>
      </c>
      <c r="F22" s="139">
        <f t="shared" ref="F22:P22" si="0">SUM(F7:F21)</f>
        <v>15375</v>
      </c>
      <c r="G22" s="139">
        <f t="shared" si="0"/>
        <v>283309608.81</v>
      </c>
      <c r="H22" s="139">
        <f t="shared" si="0"/>
        <v>56615</v>
      </c>
      <c r="I22" s="139">
        <f t="shared" si="0"/>
        <v>1807986879.99</v>
      </c>
      <c r="J22" s="139">
        <f t="shared" si="0"/>
        <v>40618</v>
      </c>
      <c r="K22" s="139">
        <f t="shared" si="0"/>
        <v>489384404.90999997</v>
      </c>
      <c r="L22" s="139">
        <f t="shared" si="0"/>
        <v>156161</v>
      </c>
      <c r="M22" s="139">
        <f t="shared" si="0"/>
        <v>3434972144.8699999</v>
      </c>
      <c r="N22" s="139">
        <f t="shared" si="0"/>
        <v>3</v>
      </c>
      <c r="O22" s="139">
        <f t="shared" si="0"/>
        <v>0</v>
      </c>
      <c r="P22" s="139">
        <f t="shared" si="0"/>
        <v>409610681.74000007</v>
      </c>
    </row>
    <row r="23" spans="1:256" s="66" customFormat="1" ht="12.75" customHeight="1" x14ac:dyDescent="0.2">
      <c r="A23" s="7"/>
      <c r="B23" s="7"/>
      <c r="C23" s="8"/>
      <c r="D23" s="9"/>
      <c r="E23" s="10"/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65"/>
      <c r="R23" s="65"/>
    </row>
    <row r="24" spans="1:256" s="66" customFormat="1" ht="12.75" customHeight="1" x14ac:dyDescent="0.2">
      <c r="A24" s="7"/>
      <c r="B24" s="7"/>
      <c r="C24" s="8"/>
      <c r="D24" s="9"/>
      <c r="E24" s="10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65"/>
      <c r="R24" s="65"/>
    </row>
    <row r="25" spans="1:256" s="86" customFormat="1" ht="12.75" customHeight="1" x14ac:dyDescent="0.2">
      <c r="A25" s="43" t="s">
        <v>8</v>
      </c>
      <c r="B25" s="43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22"/>
      <c r="O25" s="18"/>
    </row>
    <row r="26" spans="1:256" s="91" customFormat="1" ht="15" x14ac:dyDescent="0.25">
      <c r="A26" s="87"/>
      <c r="B26" s="88" t="s">
        <v>116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87"/>
      <c r="P26" s="87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6"/>
      <c r="GX26" s="66"/>
      <c r="GY26" s="66"/>
      <c r="GZ26" s="66"/>
      <c r="HA26" s="66"/>
      <c r="HB26" s="66"/>
      <c r="HC26" s="66"/>
      <c r="HD26" s="66"/>
      <c r="HE26" s="66"/>
      <c r="HF26" s="66"/>
      <c r="HG26" s="66"/>
      <c r="HH26" s="66"/>
      <c r="HI26" s="66"/>
      <c r="HJ26" s="66"/>
      <c r="HK26" s="66"/>
      <c r="HL26" s="66"/>
      <c r="HM26" s="66"/>
      <c r="HN26" s="66"/>
      <c r="HO26" s="66"/>
      <c r="HP26" s="66"/>
      <c r="HQ26" s="66"/>
      <c r="HR26" s="66"/>
      <c r="HS26" s="66"/>
      <c r="HT26" s="66"/>
      <c r="HU26" s="66"/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/>
      <c r="IM26" s="66"/>
      <c r="IN26" s="66"/>
      <c r="IO26" s="66"/>
      <c r="IP26" s="66"/>
      <c r="IQ26" s="66"/>
      <c r="IR26" s="66"/>
      <c r="IS26" s="66"/>
      <c r="IT26" s="66"/>
      <c r="IU26" s="66"/>
      <c r="IV26" s="66"/>
    </row>
    <row r="27" spans="1:256" s="91" customFormat="1" ht="12.75" customHeight="1" x14ac:dyDescent="0.25">
      <c r="A27" s="87"/>
      <c r="B27" s="88" t="s">
        <v>117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92"/>
      <c r="O27" s="87"/>
      <c r="P27" s="87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pans="1:256" s="91" customFormat="1" ht="12.75" customHeight="1" x14ac:dyDescent="0.25">
      <c r="A28" s="57"/>
      <c r="B28" s="88" t="s">
        <v>118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93"/>
      <c r="O28" s="57"/>
      <c r="P28" s="5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  <c r="FL28" s="87"/>
      <c r="FM28" s="87"/>
      <c r="FN28" s="87"/>
      <c r="FO28" s="87"/>
      <c r="FP28" s="87"/>
      <c r="FQ28" s="87"/>
      <c r="FR28" s="87"/>
      <c r="FS28" s="87"/>
      <c r="FT28" s="87"/>
      <c r="FU28" s="87"/>
      <c r="FV28" s="87"/>
      <c r="FW28" s="87"/>
      <c r="FX28" s="87"/>
      <c r="FY28" s="87"/>
      <c r="FZ28" s="87"/>
      <c r="GA28" s="87"/>
      <c r="GB28" s="87"/>
      <c r="GC28" s="87"/>
      <c r="GD28" s="87"/>
      <c r="GE28" s="87"/>
      <c r="GF28" s="87"/>
      <c r="GG28" s="87"/>
      <c r="GH28" s="87"/>
      <c r="GI28" s="87"/>
      <c r="GJ28" s="87"/>
      <c r="GK28" s="87"/>
      <c r="GL28" s="87"/>
      <c r="GM28" s="87"/>
      <c r="GN28" s="87"/>
      <c r="GO28" s="87"/>
      <c r="GP28" s="87"/>
      <c r="GQ28" s="87"/>
      <c r="GR28" s="87"/>
      <c r="GS28" s="87"/>
      <c r="GT28" s="87"/>
      <c r="GU28" s="87"/>
      <c r="GV28" s="87"/>
      <c r="GW28" s="87"/>
      <c r="GX28" s="87"/>
      <c r="GY28" s="87"/>
      <c r="GZ28" s="87"/>
      <c r="HA28" s="87"/>
      <c r="HB28" s="87"/>
      <c r="HC28" s="87"/>
      <c r="HD28" s="87"/>
      <c r="HE28" s="87"/>
      <c r="HF28" s="87"/>
      <c r="HG28" s="87"/>
      <c r="HH28" s="87"/>
      <c r="HI28" s="87"/>
      <c r="HJ28" s="87"/>
      <c r="HK28" s="87"/>
      <c r="HL28" s="87"/>
      <c r="HM28" s="87"/>
      <c r="HN28" s="87"/>
      <c r="HO28" s="87"/>
      <c r="HP28" s="87"/>
      <c r="HQ28" s="87"/>
      <c r="HR28" s="87"/>
      <c r="HS28" s="87"/>
      <c r="HT28" s="87"/>
      <c r="HU28" s="87"/>
      <c r="HV28" s="87"/>
      <c r="HW28" s="87"/>
      <c r="HX28" s="87"/>
      <c r="HY28" s="87"/>
      <c r="HZ28" s="87"/>
      <c r="IA28" s="87"/>
      <c r="IB28" s="87"/>
      <c r="IC28" s="87"/>
      <c r="ID28" s="87"/>
      <c r="IE28" s="87"/>
      <c r="IF28" s="87"/>
      <c r="IG28" s="87"/>
      <c r="IH28" s="87"/>
      <c r="II28" s="87"/>
      <c r="IJ28" s="87"/>
      <c r="IK28" s="87"/>
      <c r="IL28" s="87"/>
      <c r="IM28" s="87"/>
      <c r="IN28" s="87"/>
      <c r="IO28" s="87"/>
      <c r="IP28" s="87"/>
      <c r="IQ28" s="87"/>
      <c r="IR28" s="87"/>
      <c r="IS28" s="87"/>
      <c r="IT28" s="87"/>
      <c r="IU28" s="87"/>
      <c r="IV28" s="87"/>
    </row>
    <row r="29" spans="1:256" s="91" customFormat="1" ht="12.75" customHeight="1" x14ac:dyDescent="0.25">
      <c r="A29" s="57"/>
      <c r="B29" s="88" t="s">
        <v>119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93"/>
      <c r="O29" s="57"/>
      <c r="P29" s="5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87"/>
      <c r="GQ29" s="87"/>
      <c r="GR29" s="87"/>
      <c r="GS29" s="87"/>
      <c r="GT29" s="87"/>
      <c r="GU29" s="87"/>
      <c r="GV29" s="87"/>
      <c r="GW29" s="87"/>
      <c r="GX29" s="8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O29" s="87"/>
      <c r="HP29" s="87"/>
      <c r="HQ29" s="87"/>
      <c r="HR29" s="87"/>
      <c r="HS29" s="87"/>
      <c r="HT29" s="87"/>
      <c r="HU29" s="87"/>
      <c r="HV29" s="87"/>
      <c r="HW29" s="87"/>
      <c r="HX29" s="87"/>
      <c r="HY29" s="87"/>
      <c r="HZ29" s="87"/>
      <c r="IA29" s="87"/>
      <c r="IB29" s="87"/>
      <c r="IC29" s="87"/>
      <c r="ID29" s="87"/>
      <c r="IE29" s="87"/>
      <c r="IF29" s="87"/>
      <c r="IG29" s="87"/>
      <c r="IH29" s="87"/>
      <c r="II29" s="87"/>
      <c r="IJ29" s="87"/>
      <c r="IK29" s="87"/>
      <c r="IL29" s="87"/>
      <c r="IM29" s="87"/>
      <c r="IN29" s="87"/>
      <c r="IO29" s="87"/>
      <c r="IP29" s="87"/>
      <c r="IQ29" s="87"/>
      <c r="IR29" s="87"/>
      <c r="IS29" s="87"/>
      <c r="IT29" s="87"/>
      <c r="IU29" s="87"/>
      <c r="IV29" s="87"/>
    </row>
    <row r="30" spans="1:256" s="91" customFormat="1" ht="12.75" customHeight="1" x14ac:dyDescent="0.25">
      <c r="A30" s="57"/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93"/>
      <c r="O30" s="57"/>
      <c r="P30" s="5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7"/>
      <c r="FF30" s="87"/>
      <c r="FG30" s="87"/>
      <c r="FH30" s="87"/>
      <c r="FI30" s="87"/>
      <c r="FJ30" s="87"/>
      <c r="FK30" s="87"/>
      <c r="FL30" s="87"/>
      <c r="FM30" s="87"/>
      <c r="FN30" s="87"/>
      <c r="FO30" s="87"/>
      <c r="FP30" s="87"/>
      <c r="FQ30" s="87"/>
      <c r="FR30" s="87"/>
      <c r="FS30" s="87"/>
      <c r="FT30" s="87"/>
      <c r="FU30" s="87"/>
      <c r="FV30" s="87"/>
      <c r="FW30" s="87"/>
      <c r="FX30" s="87"/>
      <c r="FY30" s="87"/>
      <c r="FZ30" s="87"/>
      <c r="GA30" s="87"/>
      <c r="GB30" s="87"/>
      <c r="GC30" s="87"/>
      <c r="GD30" s="87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  <c r="HX30" s="87"/>
      <c r="HY30" s="87"/>
      <c r="HZ30" s="87"/>
      <c r="IA30" s="87"/>
      <c r="IB30" s="87"/>
      <c r="IC30" s="87"/>
      <c r="ID30" s="87"/>
      <c r="IE30" s="87"/>
      <c r="IF30" s="87"/>
      <c r="IG30" s="87"/>
      <c r="IH30" s="87"/>
      <c r="II30" s="87"/>
      <c r="IJ30" s="87"/>
      <c r="IK30" s="87"/>
      <c r="IL30" s="87"/>
      <c r="IM30" s="87"/>
      <c r="IN30" s="87"/>
      <c r="IO30" s="87"/>
      <c r="IP30" s="87"/>
      <c r="IQ30" s="87"/>
      <c r="IR30" s="87"/>
      <c r="IS30" s="87"/>
      <c r="IT30" s="87"/>
      <c r="IU30" s="87"/>
      <c r="IV30" s="87"/>
    </row>
  </sheetData>
  <pageMargins left="0.7" right="0.7" top="0.75" bottom="0.75" header="0.3" footer="0.3"/>
  <pageSetup paperSize="9" orientation="portrait" r:id="rId1"/>
  <ignoredErrors>
    <ignoredError sqref="C22:P2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54"/>
  <sheetViews>
    <sheetView zoomScaleNormal="100" workbookViewId="0"/>
  </sheetViews>
  <sheetFormatPr defaultColWidth="9.140625" defaultRowHeight="12.75" x14ac:dyDescent="0.2"/>
  <cols>
    <col min="1" max="1" width="7.42578125" style="58" customWidth="1"/>
    <col min="2" max="2" width="28" style="58" bestFit="1" customWidth="1"/>
    <col min="3" max="4" width="9.140625" style="58" customWidth="1"/>
    <col min="5" max="5" width="11" style="58" bestFit="1" customWidth="1"/>
    <col min="6" max="6" width="10.5703125" style="58" customWidth="1"/>
    <col min="7" max="7" width="11" style="58" customWidth="1"/>
    <col min="8" max="8" width="10.5703125" style="58" bestFit="1" customWidth="1"/>
    <col min="9" max="9" width="10.42578125" style="58" customWidth="1"/>
    <col min="10" max="10" width="10.140625" style="58" customWidth="1"/>
    <col min="11" max="11" width="10.7109375" style="58" customWidth="1"/>
    <col min="12" max="12" width="12.7109375" style="58" bestFit="1" customWidth="1"/>
    <col min="13" max="14" width="9.140625" style="59"/>
    <col min="15" max="16384" width="9.140625" style="58"/>
  </cols>
  <sheetData>
    <row r="1" spans="1:12" x14ac:dyDescent="0.2">
      <c r="A1" s="145" t="s">
        <v>100</v>
      </c>
    </row>
    <row r="2" spans="1:12" s="61" customFormat="1" ht="12" x14ac:dyDescent="0.2">
      <c r="A2" s="60" t="s">
        <v>254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x14ac:dyDescent="0.2">
      <c r="A3" s="57" t="s">
        <v>154</v>
      </c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x14ac:dyDescent="0.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4"/>
    </row>
    <row r="5" spans="1:12" ht="90" x14ac:dyDescent="0.2">
      <c r="A5" s="47" t="s">
        <v>12</v>
      </c>
      <c r="B5" s="47" t="s">
        <v>20</v>
      </c>
      <c r="C5" s="47" t="s">
        <v>21</v>
      </c>
      <c r="D5" s="47" t="s">
        <v>23</v>
      </c>
      <c r="E5" s="47" t="s">
        <v>105</v>
      </c>
      <c r="F5" s="48" t="s">
        <v>94</v>
      </c>
      <c r="G5" s="48" t="s">
        <v>95</v>
      </c>
      <c r="H5" s="48" t="s">
        <v>96</v>
      </c>
      <c r="I5" s="48" t="s">
        <v>97</v>
      </c>
      <c r="J5" s="48" t="s">
        <v>98</v>
      </c>
      <c r="K5" s="48" t="s">
        <v>146</v>
      </c>
      <c r="L5" s="48" t="s">
        <v>99</v>
      </c>
    </row>
    <row r="6" spans="1:12" ht="12.75" customHeight="1" x14ac:dyDescent="0.2">
      <c r="A6" s="49">
        <v>1</v>
      </c>
      <c r="B6" s="49">
        <v>2</v>
      </c>
      <c r="C6" s="49">
        <v>3</v>
      </c>
      <c r="D6" s="49">
        <v>4</v>
      </c>
      <c r="E6" s="49">
        <v>5</v>
      </c>
      <c r="F6" s="49">
        <v>6</v>
      </c>
      <c r="G6" s="49">
        <v>7</v>
      </c>
      <c r="H6" s="49">
        <v>8</v>
      </c>
      <c r="I6" s="49">
        <v>9</v>
      </c>
      <c r="J6" s="49">
        <v>10</v>
      </c>
      <c r="K6" s="49">
        <v>11</v>
      </c>
      <c r="L6" s="49">
        <v>12</v>
      </c>
    </row>
    <row r="7" spans="1:12" x14ac:dyDescent="0.2">
      <c r="A7" s="23">
        <v>1</v>
      </c>
      <c r="B7" s="24" t="s">
        <v>300</v>
      </c>
      <c r="C7" s="50">
        <v>10936601.16</v>
      </c>
      <c r="D7" s="390">
        <v>0.4998773754298021</v>
      </c>
      <c r="E7" s="51">
        <v>458550.51</v>
      </c>
      <c r="F7" s="51">
        <v>53675289.299999997</v>
      </c>
      <c r="G7" s="51">
        <v>0</v>
      </c>
      <c r="H7" s="51">
        <v>18857112.460000001</v>
      </c>
      <c r="I7" s="51">
        <v>4039332.84</v>
      </c>
      <c r="J7" s="51">
        <v>0</v>
      </c>
      <c r="K7" s="51">
        <v>3051288.65</v>
      </c>
      <c r="L7" s="51">
        <v>6929568.5800000001</v>
      </c>
    </row>
    <row r="8" spans="1:12" x14ac:dyDescent="0.2">
      <c r="A8" s="25">
        <v>2</v>
      </c>
      <c r="B8" s="26" t="s">
        <v>301</v>
      </c>
      <c r="C8" s="52">
        <v>8513545.2799999993</v>
      </c>
      <c r="D8" s="391">
        <v>0.38912717103868305</v>
      </c>
      <c r="E8" s="53">
        <v>172539.3</v>
      </c>
      <c r="F8" s="53">
        <v>42362680.450000003</v>
      </c>
      <c r="G8" s="53">
        <v>0</v>
      </c>
      <c r="H8" s="53">
        <v>1354945.31</v>
      </c>
      <c r="I8" s="53">
        <v>7766307.0899999999</v>
      </c>
      <c r="J8" s="53">
        <v>0</v>
      </c>
      <c r="K8" s="53">
        <v>352868.82</v>
      </c>
      <c r="L8" s="53">
        <v>734541.02</v>
      </c>
    </row>
    <row r="9" spans="1:12" x14ac:dyDescent="0.2">
      <c r="A9" s="25">
        <v>3</v>
      </c>
      <c r="B9" s="26" t="s">
        <v>302</v>
      </c>
      <c r="C9" s="52">
        <v>2428421.58</v>
      </c>
      <c r="D9" s="391">
        <v>0.11099545353151502</v>
      </c>
      <c r="E9" s="53">
        <v>34217.97</v>
      </c>
      <c r="F9" s="53">
        <v>8213283.04</v>
      </c>
      <c r="G9" s="53">
        <v>0</v>
      </c>
      <c r="H9" s="53">
        <v>2215469.0299999998</v>
      </c>
      <c r="I9" s="53">
        <v>1927831.09</v>
      </c>
      <c r="J9" s="53">
        <v>0</v>
      </c>
      <c r="K9" s="53">
        <v>374842.33</v>
      </c>
      <c r="L9" s="53">
        <v>671831.7</v>
      </c>
    </row>
    <row r="10" spans="1:12" ht="15" customHeight="1" x14ac:dyDescent="0.2">
      <c r="A10" s="140"/>
      <c r="B10" s="54" t="s">
        <v>34</v>
      </c>
      <c r="C10" s="55">
        <v>21878568.019999996</v>
      </c>
      <c r="D10" s="399">
        <v>1.0000000000000002</v>
      </c>
      <c r="E10" s="55">
        <v>665307.78</v>
      </c>
      <c r="F10" s="55">
        <v>104251252.79000001</v>
      </c>
      <c r="G10" s="55">
        <v>0</v>
      </c>
      <c r="H10" s="55">
        <v>22427526.800000001</v>
      </c>
      <c r="I10" s="55">
        <v>13733471.02</v>
      </c>
      <c r="J10" s="55">
        <v>0</v>
      </c>
      <c r="K10" s="55">
        <v>3778999.8</v>
      </c>
      <c r="L10" s="55">
        <v>8335941.2999999998</v>
      </c>
    </row>
    <row r="13" spans="1:12" x14ac:dyDescent="0.2">
      <c r="B13" s="473"/>
      <c r="C13" s="473"/>
      <c r="D13" s="473"/>
      <c r="E13" s="473"/>
      <c r="F13" s="473"/>
      <c r="G13" s="473"/>
      <c r="H13" s="473"/>
      <c r="I13" s="473"/>
      <c r="J13" s="156"/>
      <c r="K13" s="156"/>
      <c r="L13" s="156"/>
    </row>
    <row r="14" spans="1:12" x14ac:dyDescent="0.2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</sheetData>
  <mergeCells count="1">
    <mergeCell ref="B13:I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22"/>
  <sheetViews>
    <sheetView zoomScaleNormal="100" workbookViewId="0"/>
  </sheetViews>
  <sheetFormatPr defaultColWidth="11.42578125" defaultRowHeight="11.25" x14ac:dyDescent="0.25"/>
  <cols>
    <col min="1" max="1" width="7.140625" style="96" customWidth="1"/>
    <col min="2" max="2" width="25.28515625" style="96" bestFit="1" customWidth="1"/>
    <col min="3" max="11" width="11.5703125" style="96" customWidth="1"/>
    <col min="12" max="12" width="9.140625" style="96" customWidth="1"/>
    <col min="13" max="16384" width="11.42578125" style="96"/>
  </cols>
  <sheetData>
    <row r="1" spans="1:70" ht="12.75" customHeight="1" x14ac:dyDescent="0.25">
      <c r="A1" s="95" t="s">
        <v>0</v>
      </c>
    </row>
    <row r="2" spans="1:70" ht="12.75" customHeight="1" x14ac:dyDescent="0.25">
      <c r="A2" s="97" t="s">
        <v>230</v>
      </c>
      <c r="E2" s="42"/>
    </row>
    <row r="3" spans="1:70" ht="12.75" customHeight="1" x14ac:dyDescent="0.25">
      <c r="A3" s="98" t="s">
        <v>154</v>
      </c>
      <c r="B3" s="99"/>
      <c r="C3" s="100"/>
      <c r="D3" s="100"/>
      <c r="E3" s="100"/>
      <c r="F3" s="101"/>
      <c r="G3" s="101"/>
      <c r="H3" s="101"/>
      <c r="I3" s="100"/>
      <c r="J3" s="100"/>
      <c r="K3" s="100"/>
      <c r="L3" s="35"/>
      <c r="M3" s="35"/>
      <c r="N3" s="35"/>
      <c r="O3" s="35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</row>
    <row r="4" spans="1:70" ht="12.75" customHeight="1" x14ac:dyDescent="0.25">
      <c r="A4" s="98"/>
      <c r="B4" s="99"/>
      <c r="C4" s="100"/>
      <c r="D4" s="100"/>
      <c r="E4" s="100"/>
      <c r="F4" s="100"/>
      <c r="G4" s="100"/>
      <c r="H4" s="100"/>
      <c r="I4" s="103"/>
      <c r="J4" s="103"/>
      <c r="K4" s="103"/>
      <c r="L4" s="35"/>
      <c r="M4" s="35"/>
      <c r="N4" s="35"/>
      <c r="O4" s="35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</row>
    <row r="5" spans="1:70" ht="45" x14ac:dyDescent="0.25">
      <c r="A5" s="104" t="s">
        <v>12</v>
      </c>
      <c r="B5" s="105" t="s">
        <v>13</v>
      </c>
      <c r="C5" s="104" t="s">
        <v>164</v>
      </c>
      <c r="D5" s="104" t="s">
        <v>36</v>
      </c>
      <c r="E5" s="104" t="s">
        <v>106</v>
      </c>
      <c r="F5" s="104" t="s">
        <v>107</v>
      </c>
      <c r="G5" s="104" t="s">
        <v>14</v>
      </c>
      <c r="H5" s="104" t="s">
        <v>15</v>
      </c>
      <c r="I5" s="104" t="s">
        <v>16</v>
      </c>
      <c r="J5" s="104" t="s">
        <v>17</v>
      </c>
      <c r="K5" s="104" t="s">
        <v>18</v>
      </c>
      <c r="L5" s="106"/>
      <c r="M5" s="106"/>
      <c r="N5" s="106"/>
      <c r="O5" s="106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</row>
    <row r="6" spans="1:70" ht="12.75" customHeight="1" x14ac:dyDescent="0.25">
      <c r="A6" s="107">
        <v>1</v>
      </c>
      <c r="B6" s="108">
        <v>2</v>
      </c>
      <c r="C6" s="107">
        <v>3</v>
      </c>
      <c r="D6" s="107">
        <v>4</v>
      </c>
      <c r="E6" s="107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9"/>
      <c r="M6" s="109"/>
      <c r="N6" s="109"/>
      <c r="O6" s="110"/>
      <c r="P6" s="111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</row>
    <row r="7" spans="1:70" ht="12" customHeight="1" x14ac:dyDescent="0.25">
      <c r="A7" s="67">
        <v>1</v>
      </c>
      <c r="B7" s="68" t="s">
        <v>189</v>
      </c>
      <c r="C7" s="112">
        <v>3430577</v>
      </c>
      <c r="D7" s="69">
        <v>0.16080433515869522</v>
      </c>
      <c r="E7" s="113">
        <v>0.15310528097255971</v>
      </c>
      <c r="F7" s="71">
        <v>549687</v>
      </c>
      <c r="G7" s="146">
        <v>750000</v>
      </c>
      <c r="H7" s="147">
        <v>1114878</v>
      </c>
      <c r="I7" s="148">
        <v>1.4864999999999999</v>
      </c>
      <c r="J7" s="148">
        <v>1.4864999999999999</v>
      </c>
      <c r="K7" s="148">
        <v>1.4864999999999999</v>
      </c>
      <c r="L7" s="109"/>
      <c r="M7" s="109"/>
      <c r="N7" s="109"/>
      <c r="O7" s="110"/>
      <c r="P7" s="111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</row>
    <row r="8" spans="1:70" ht="12.75" customHeight="1" x14ac:dyDescent="0.25">
      <c r="A8" s="12">
        <v>2</v>
      </c>
      <c r="B8" s="13" t="s">
        <v>190</v>
      </c>
      <c r="C8" s="39">
        <v>428289.64</v>
      </c>
      <c r="D8" s="70">
        <v>2.0075582275388928E-2</v>
      </c>
      <c r="E8" s="114">
        <v>8.4032276443370885E-2</v>
      </c>
      <c r="F8" s="14">
        <v>15737.1</v>
      </c>
      <c r="G8" s="14">
        <v>150000</v>
      </c>
      <c r="H8" s="149">
        <v>330201.12</v>
      </c>
      <c r="I8" s="150">
        <v>2.2000000000000002</v>
      </c>
      <c r="J8" s="150">
        <v>2.2000000000000002</v>
      </c>
      <c r="K8" s="150">
        <v>2.2000000000000002</v>
      </c>
      <c r="L8" s="109"/>
      <c r="M8" s="109"/>
      <c r="N8" s="109"/>
      <c r="O8" s="110"/>
      <c r="P8" s="111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</row>
    <row r="9" spans="1:70" ht="12.75" customHeight="1" x14ac:dyDescent="0.25">
      <c r="A9" s="67">
        <v>3</v>
      </c>
      <c r="B9" s="13" t="s">
        <v>191</v>
      </c>
      <c r="C9" s="115">
        <v>1181158</v>
      </c>
      <c r="D9" s="70">
        <v>5.5365417219136646E-2</v>
      </c>
      <c r="E9" s="114">
        <v>0.24816050401608761</v>
      </c>
      <c r="F9" s="116">
        <v>325696</v>
      </c>
      <c r="G9" s="14">
        <v>185578.39</v>
      </c>
      <c r="H9" s="147">
        <v>859758.07</v>
      </c>
      <c r="I9" s="151">
        <v>4.6328569999999996</v>
      </c>
      <c r="J9" s="151">
        <v>4.6328569999999996</v>
      </c>
      <c r="K9" s="151">
        <v>4.6328569999999996</v>
      </c>
      <c r="L9" s="109"/>
      <c r="M9" s="109"/>
      <c r="N9" s="109"/>
      <c r="O9" s="110"/>
      <c r="P9" s="111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</row>
    <row r="10" spans="1:70" ht="12.75" customHeight="1" x14ac:dyDescent="0.25">
      <c r="A10" s="12">
        <v>4</v>
      </c>
      <c r="B10" s="13" t="s">
        <v>192</v>
      </c>
      <c r="C10" s="117">
        <v>445795.68</v>
      </c>
      <c r="D10" s="70">
        <v>2.0896157683975156E-2</v>
      </c>
      <c r="E10" s="114">
        <v>0.17021037609713202</v>
      </c>
      <c r="F10" s="40">
        <v>96648.4</v>
      </c>
      <c r="G10" s="14">
        <v>226446.71</v>
      </c>
      <c r="H10" s="147">
        <v>332509</v>
      </c>
      <c r="I10" s="152">
        <v>1.4683999999999999</v>
      </c>
      <c r="J10" s="152">
        <v>1.4683999999999999</v>
      </c>
      <c r="K10" s="152">
        <v>1.4683999999999999</v>
      </c>
      <c r="L10" s="109"/>
      <c r="M10" s="109"/>
      <c r="N10" s="109"/>
      <c r="O10" s="110"/>
      <c r="P10" s="111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</row>
    <row r="11" spans="1:70" ht="12.75" customHeight="1" x14ac:dyDescent="0.25">
      <c r="A11" s="67">
        <v>5</v>
      </c>
      <c r="B11" s="13" t="s">
        <v>255</v>
      </c>
      <c r="C11" s="117">
        <v>1718582.3</v>
      </c>
      <c r="D11" s="70">
        <v>8.0556560650584821E-2</v>
      </c>
      <c r="E11" s="114" t="s">
        <v>195</v>
      </c>
      <c r="F11" s="40">
        <v>-296445.46999999997</v>
      </c>
      <c r="G11" s="357">
        <v>173228.372</v>
      </c>
      <c r="H11" s="153">
        <v>1212375.42</v>
      </c>
      <c r="I11" s="152">
        <v>6.9987116198263397</v>
      </c>
      <c r="J11" s="152">
        <v>6.9987116198263397</v>
      </c>
      <c r="K11" s="152">
        <v>6.9987116198263397</v>
      </c>
      <c r="L11" s="109"/>
      <c r="M11" s="109"/>
      <c r="N11" s="109"/>
      <c r="O11" s="110"/>
      <c r="P11" s="111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</row>
    <row r="12" spans="1:70" ht="12.75" customHeight="1" x14ac:dyDescent="0.25">
      <c r="A12" s="12">
        <v>6</v>
      </c>
      <c r="B12" s="13" t="s">
        <v>193</v>
      </c>
      <c r="C12" s="117">
        <v>10366378.300000001</v>
      </c>
      <c r="D12" s="70">
        <v>0.48591201145901269</v>
      </c>
      <c r="E12" s="114">
        <v>0.79861126598780152</v>
      </c>
      <c r="F12" s="40">
        <v>3543020.27</v>
      </c>
      <c r="G12" s="357">
        <v>3119431.6444740598</v>
      </c>
      <c r="H12" s="153">
        <v>8351046.0999999996</v>
      </c>
      <c r="I12" s="152">
        <v>2.6771050152015601</v>
      </c>
      <c r="J12" s="152">
        <v>2.6771050152015601</v>
      </c>
      <c r="K12" s="152">
        <v>2.6771050152015601</v>
      </c>
      <c r="L12" s="109"/>
      <c r="M12" s="109"/>
      <c r="N12" s="109"/>
      <c r="O12" s="110"/>
      <c r="P12" s="111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</row>
    <row r="13" spans="1:70" ht="12.75" customHeight="1" x14ac:dyDescent="0.25">
      <c r="A13" s="67">
        <v>7</v>
      </c>
      <c r="B13" s="13" t="s">
        <v>194</v>
      </c>
      <c r="C13" s="118">
        <v>3763078</v>
      </c>
      <c r="D13" s="70">
        <v>0.17638993555320651</v>
      </c>
      <c r="E13" s="114">
        <v>3.3504857344680873E-2</v>
      </c>
      <c r="F13" s="40">
        <v>17931</v>
      </c>
      <c r="G13" s="146">
        <v>2456109.73</v>
      </c>
      <c r="H13" s="153">
        <v>3517931.72</v>
      </c>
      <c r="I13" s="154">
        <v>1.4323189999999999</v>
      </c>
      <c r="J13" s="154">
        <v>1.4323189999999999</v>
      </c>
      <c r="K13" s="154">
        <v>1.4323189999999999</v>
      </c>
      <c r="L13" s="109"/>
      <c r="M13" s="109"/>
      <c r="N13" s="109"/>
      <c r="O13" s="110"/>
      <c r="P13" s="111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</row>
    <row r="14" spans="1:70" s="42" customFormat="1" ht="12.75" customHeight="1" x14ac:dyDescent="0.25">
      <c r="A14" s="119"/>
      <c r="B14" s="119" t="s">
        <v>19</v>
      </c>
      <c r="C14" s="120">
        <f>SUM(C7:C13)</f>
        <v>21333858.920000002</v>
      </c>
      <c r="D14" s="121">
        <f>SUM(D7:D13)</f>
        <v>0.99999999999999989</v>
      </c>
      <c r="E14" s="121"/>
      <c r="F14" s="122">
        <f>SUM(F7:F13)</f>
        <v>4252274.3</v>
      </c>
      <c r="G14" s="123"/>
      <c r="H14" s="123"/>
      <c r="I14" s="123"/>
      <c r="J14" s="123"/>
      <c r="K14" s="123"/>
      <c r="L14" s="124"/>
      <c r="M14" s="124"/>
      <c r="N14" s="124"/>
      <c r="O14" s="124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</row>
    <row r="15" spans="1:70" s="42" customFormat="1" ht="12.75" customHeight="1" x14ac:dyDescent="0.25">
      <c r="A15" s="15"/>
      <c r="B15" s="15"/>
      <c r="C15" s="16"/>
      <c r="D15" s="125"/>
      <c r="E15" s="126"/>
      <c r="F15" s="127"/>
      <c r="G15" s="128"/>
      <c r="H15" s="16"/>
      <c r="I15" s="17"/>
      <c r="J15" s="17"/>
      <c r="K15" s="17"/>
      <c r="L15" s="124"/>
      <c r="M15" s="124"/>
      <c r="N15" s="124"/>
      <c r="O15" s="124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</row>
    <row r="16" spans="1:70" s="42" customFormat="1" ht="12.75" customHeight="1" x14ac:dyDescent="0.25">
      <c r="A16" s="15"/>
      <c r="B16" s="15"/>
      <c r="C16" s="16"/>
      <c r="D16" s="125"/>
      <c r="E16" s="125"/>
      <c r="F16" s="127"/>
      <c r="G16" s="127"/>
      <c r="H16" s="16"/>
      <c r="I16" s="17"/>
      <c r="J16" s="17"/>
      <c r="K16" s="17"/>
      <c r="L16" s="124"/>
      <c r="M16" s="124"/>
      <c r="N16" s="124"/>
      <c r="O16" s="124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</row>
    <row r="17" spans="1:70" ht="12.75" customHeight="1" x14ac:dyDescent="0.25">
      <c r="A17" s="129" t="s">
        <v>7</v>
      </c>
      <c r="B17" s="130"/>
      <c r="C17" s="131"/>
      <c r="D17" s="131"/>
      <c r="E17" s="131"/>
      <c r="F17" s="131"/>
      <c r="G17" s="131"/>
      <c r="H17" s="131"/>
      <c r="I17" s="131"/>
      <c r="J17" s="131"/>
      <c r="K17" s="131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</row>
    <row r="18" spans="1:70" ht="12.75" customHeight="1" x14ac:dyDescent="0.25">
      <c r="A18" s="133"/>
      <c r="B18" s="157" t="s">
        <v>120</v>
      </c>
      <c r="C18" s="131"/>
      <c r="D18" s="131"/>
      <c r="E18" s="131"/>
      <c r="F18" s="134"/>
      <c r="G18" s="134"/>
      <c r="H18" s="134"/>
      <c r="I18" s="131"/>
      <c r="J18" s="131"/>
      <c r="K18" s="131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</row>
    <row r="19" spans="1:70" x14ac:dyDescent="0.25">
      <c r="A19" s="133"/>
      <c r="B19" s="157" t="s">
        <v>228</v>
      </c>
      <c r="C19" s="134"/>
      <c r="D19" s="131"/>
      <c r="E19" s="131"/>
      <c r="F19" s="131"/>
      <c r="G19" s="131"/>
      <c r="H19" s="131"/>
      <c r="I19" s="131"/>
      <c r="J19" s="131"/>
      <c r="K19" s="131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</row>
    <row r="20" spans="1:70" ht="12.75" x14ac:dyDescent="0.25">
      <c r="A20" s="133"/>
      <c r="B20" s="157" t="s">
        <v>229</v>
      </c>
      <c r="C20" s="134"/>
      <c r="D20" s="131"/>
      <c r="E20" s="135"/>
      <c r="F20" s="131"/>
      <c r="G20" s="131"/>
      <c r="H20" s="131"/>
      <c r="I20" s="131"/>
      <c r="J20" s="131"/>
      <c r="K20" s="131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</row>
    <row r="21" spans="1:70" x14ac:dyDescent="0.25">
      <c r="A21" s="136"/>
      <c r="B21" s="136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1:70" x14ac:dyDescent="0.25">
      <c r="A22" s="136"/>
      <c r="B22" s="136"/>
      <c r="C22" s="101"/>
      <c r="D22" s="101"/>
      <c r="E22" s="101"/>
      <c r="F22" s="101"/>
      <c r="G22" s="101"/>
      <c r="H22" s="101"/>
      <c r="I22" s="101"/>
      <c r="J22" s="101"/>
      <c r="K22" s="101"/>
    </row>
  </sheetData>
  <pageMargins left="0.7" right="0.7" top="0.75" bottom="0.75" header="0.3" footer="0.3"/>
  <pageSetup paperSize="9" orientation="portrait" r:id="rId1"/>
  <ignoredErrors>
    <ignoredError sqref="C14:D14 F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zoomScaleNormal="100" zoomScaleSheetLayoutView="110" workbookViewId="0"/>
  </sheetViews>
  <sheetFormatPr defaultColWidth="11.42578125" defaultRowHeight="11.25" x14ac:dyDescent="0.2"/>
  <cols>
    <col min="1" max="1" width="7.28515625" style="169" customWidth="1"/>
    <col min="2" max="2" width="42.85546875" style="169" bestFit="1" customWidth="1"/>
    <col min="3" max="8" width="11" style="169" customWidth="1"/>
    <col min="9" max="16384" width="11.42578125" style="169"/>
  </cols>
  <sheetData>
    <row r="1" spans="1:17" ht="12.75" x14ac:dyDescent="0.2">
      <c r="A1" s="166" t="s">
        <v>1</v>
      </c>
      <c r="B1" s="167"/>
      <c r="C1" s="167"/>
      <c r="D1" s="167"/>
      <c r="E1" s="167"/>
      <c r="F1" s="167"/>
      <c r="G1" s="167"/>
      <c r="H1" s="168"/>
      <c r="I1" s="167"/>
      <c r="J1" s="167"/>
      <c r="K1" s="167"/>
      <c r="L1" s="167"/>
      <c r="M1" s="167"/>
      <c r="N1" s="167"/>
      <c r="O1" s="167"/>
      <c r="P1" s="167"/>
      <c r="Q1" s="167"/>
    </row>
    <row r="2" spans="1:17" ht="12.75" customHeight="1" x14ac:dyDescent="0.2">
      <c r="A2" s="170" t="s">
        <v>232</v>
      </c>
      <c r="B2" s="170"/>
      <c r="C2" s="170"/>
      <c r="D2" s="170"/>
      <c r="E2" s="170"/>
      <c r="F2" s="170"/>
      <c r="G2" s="170"/>
      <c r="H2" s="170"/>
      <c r="I2" s="171"/>
      <c r="J2" s="171"/>
      <c r="K2" s="171"/>
      <c r="L2" s="171"/>
      <c r="M2" s="171"/>
      <c r="N2" s="171"/>
      <c r="O2" s="171"/>
      <c r="P2" s="171"/>
      <c r="Q2" s="171"/>
    </row>
    <row r="3" spans="1:17" ht="12.75" customHeight="1" x14ac:dyDescent="0.2">
      <c r="A3" s="33" t="s">
        <v>154</v>
      </c>
      <c r="B3" s="173"/>
      <c r="C3" s="171"/>
      <c r="D3" s="171"/>
      <c r="E3" s="171"/>
      <c r="F3" s="174"/>
      <c r="G3" s="171"/>
      <c r="H3" s="168"/>
      <c r="I3" s="171"/>
      <c r="J3" s="171"/>
      <c r="K3" s="171"/>
      <c r="L3" s="171"/>
      <c r="M3" s="171"/>
      <c r="N3" s="171"/>
      <c r="O3" s="171"/>
      <c r="P3" s="171"/>
      <c r="Q3" s="171"/>
    </row>
    <row r="4" spans="1:17" x14ac:dyDescent="0.2">
      <c r="A4" s="172"/>
      <c r="B4" s="173"/>
      <c r="C4" s="175"/>
      <c r="D4" s="175"/>
      <c r="E4" s="175"/>
      <c r="F4" s="175"/>
      <c r="G4" s="175"/>
      <c r="H4" s="175"/>
      <c r="I4" s="171"/>
      <c r="J4" s="171"/>
      <c r="K4" s="171"/>
      <c r="L4" s="171"/>
      <c r="M4" s="171"/>
      <c r="N4" s="171"/>
      <c r="O4" s="171"/>
      <c r="P4" s="171"/>
      <c r="Q4" s="171"/>
    </row>
    <row r="5" spans="1:17" ht="45" x14ac:dyDescent="0.2">
      <c r="A5" s="27" t="s">
        <v>12</v>
      </c>
      <c r="B5" s="27" t="s">
        <v>35</v>
      </c>
      <c r="C5" s="27" t="s">
        <v>21</v>
      </c>
      <c r="D5" s="27" t="s">
        <v>36</v>
      </c>
      <c r="E5" s="27" t="s">
        <v>231</v>
      </c>
      <c r="F5" s="27" t="s">
        <v>37</v>
      </c>
      <c r="G5" s="27" t="s">
        <v>38</v>
      </c>
      <c r="H5" s="27" t="s">
        <v>214</v>
      </c>
      <c r="I5" s="171"/>
      <c r="J5" s="171"/>
      <c r="K5" s="171"/>
      <c r="L5" s="171"/>
    </row>
    <row r="6" spans="1:17" ht="12.75" customHeight="1" x14ac:dyDescent="0.2">
      <c r="A6" s="176">
        <v>1</v>
      </c>
      <c r="B6" s="176">
        <v>2</v>
      </c>
      <c r="C6" s="176">
        <v>3</v>
      </c>
      <c r="D6" s="176">
        <v>4</v>
      </c>
      <c r="E6" s="176">
        <v>5</v>
      </c>
      <c r="F6" s="176">
        <v>6</v>
      </c>
      <c r="G6" s="176">
        <v>7</v>
      </c>
      <c r="H6" s="176">
        <v>8</v>
      </c>
    </row>
    <row r="7" spans="1:17" ht="12" customHeight="1" x14ac:dyDescent="0.2">
      <c r="A7" s="177">
        <v>1</v>
      </c>
      <c r="B7" s="178" t="s">
        <v>303</v>
      </c>
      <c r="C7" s="179">
        <v>341681.77</v>
      </c>
      <c r="D7" s="28">
        <v>4.6102225581250112E-3</v>
      </c>
      <c r="E7" s="94">
        <v>0.24715308524065407</v>
      </c>
      <c r="F7" s="180">
        <v>199084.21</v>
      </c>
      <c r="G7" s="180">
        <v>246002.75</v>
      </c>
      <c r="H7" s="180">
        <v>-2845.61</v>
      </c>
    </row>
    <row r="8" spans="1:17" ht="12" customHeight="1" x14ac:dyDescent="0.2">
      <c r="A8" s="181">
        <v>2</v>
      </c>
      <c r="B8" s="182" t="s">
        <v>304</v>
      </c>
      <c r="C8" s="183">
        <v>1360317</v>
      </c>
      <c r="D8" s="28">
        <v>1.8354400703323857E-2</v>
      </c>
      <c r="E8" s="94">
        <v>0.18540152218885669</v>
      </c>
      <c r="F8" s="180">
        <v>132730</v>
      </c>
      <c r="G8" s="180">
        <v>1221103</v>
      </c>
      <c r="H8" s="180">
        <v>403264</v>
      </c>
    </row>
    <row r="9" spans="1:17" ht="12" customHeight="1" x14ac:dyDescent="0.2">
      <c r="A9" s="177">
        <v>3</v>
      </c>
      <c r="B9" s="182" t="s">
        <v>305</v>
      </c>
      <c r="C9" s="179">
        <v>26452640.32</v>
      </c>
      <c r="D9" s="28">
        <v>0.35691854185030475</v>
      </c>
      <c r="E9" s="94">
        <v>11.128395740798689</v>
      </c>
      <c r="F9" s="180">
        <v>1000000</v>
      </c>
      <c r="G9" s="180">
        <v>23621996.52</v>
      </c>
      <c r="H9" s="180">
        <v>273117.83</v>
      </c>
    </row>
    <row r="10" spans="1:17" ht="12" customHeight="1" x14ac:dyDescent="0.2">
      <c r="A10" s="177">
        <v>4</v>
      </c>
      <c r="B10" s="182" t="s">
        <v>306</v>
      </c>
      <c r="C10" s="179">
        <v>5533754.5499999998</v>
      </c>
      <c r="D10" s="28">
        <v>7.4665499589096948E-2</v>
      </c>
      <c r="E10" s="94">
        <v>0.29875543552025879</v>
      </c>
      <c r="F10" s="180">
        <v>663614.04</v>
      </c>
      <c r="G10" s="180">
        <v>3109080.12</v>
      </c>
      <c r="H10" s="180">
        <v>648375.18000000005</v>
      </c>
    </row>
    <row r="11" spans="1:17" ht="12" customHeight="1" x14ac:dyDescent="0.2">
      <c r="A11" s="181">
        <v>5</v>
      </c>
      <c r="B11" s="182" t="s">
        <v>307</v>
      </c>
      <c r="C11" s="179">
        <v>707973.11</v>
      </c>
      <c r="D11" s="28">
        <v>9.5524955933935819E-3</v>
      </c>
      <c r="E11" s="94">
        <v>3.6125507371369076E-2</v>
      </c>
      <c r="F11" s="180">
        <v>2687750</v>
      </c>
      <c r="G11" s="180">
        <v>107780.87</v>
      </c>
      <c r="H11" s="180">
        <v>6940.71</v>
      </c>
    </row>
    <row r="12" spans="1:17" ht="12" customHeight="1" x14ac:dyDescent="0.2">
      <c r="A12" s="177">
        <v>6</v>
      </c>
      <c r="B12" s="182" t="s">
        <v>308</v>
      </c>
      <c r="C12" s="179">
        <v>558964.65</v>
      </c>
      <c r="D12" s="28">
        <v>7.5419635019581275E-3</v>
      </c>
      <c r="E12" s="94">
        <v>-3.148733337442203E-3</v>
      </c>
      <c r="F12" s="180">
        <v>53360</v>
      </c>
      <c r="G12" s="180">
        <v>510144.08</v>
      </c>
      <c r="H12" s="180">
        <v>435656.85</v>
      </c>
    </row>
    <row r="13" spans="1:17" ht="12" customHeight="1" x14ac:dyDescent="0.2">
      <c r="A13" s="177">
        <v>7</v>
      </c>
      <c r="B13" s="184" t="s">
        <v>309</v>
      </c>
      <c r="C13" s="169">
        <v>799016</v>
      </c>
      <c r="D13" s="28">
        <v>1.0780913443239344E-2</v>
      </c>
      <c r="E13" s="94">
        <v>0.67376308452229583</v>
      </c>
      <c r="F13" s="180">
        <v>210000</v>
      </c>
      <c r="G13" s="180">
        <v>735730</v>
      </c>
      <c r="H13" s="180">
        <v>295987</v>
      </c>
    </row>
    <row r="14" spans="1:17" ht="12" customHeight="1" x14ac:dyDescent="0.2">
      <c r="A14" s="181">
        <v>8</v>
      </c>
      <c r="B14" s="184" t="s">
        <v>310</v>
      </c>
      <c r="C14" s="169">
        <v>128897.1</v>
      </c>
      <c r="D14" s="28">
        <v>1.7391747827134451E-3</v>
      </c>
      <c r="E14" s="94">
        <v>5.1627372157379483</v>
      </c>
      <c r="F14" s="180">
        <v>55000</v>
      </c>
      <c r="G14" s="180">
        <v>102771.09</v>
      </c>
      <c r="H14" s="180">
        <v>-92227</v>
      </c>
    </row>
    <row r="15" spans="1:17" ht="12" customHeight="1" x14ac:dyDescent="0.2">
      <c r="A15" s="177">
        <v>9</v>
      </c>
      <c r="B15" s="182" t="s">
        <v>311</v>
      </c>
      <c r="C15" s="179">
        <v>126088.79</v>
      </c>
      <c r="D15" s="28">
        <v>1.7012829920211641E-3</v>
      </c>
      <c r="E15" s="94" t="s">
        <v>195</v>
      </c>
      <c r="F15" s="180">
        <v>78000</v>
      </c>
      <c r="G15" s="180">
        <v>91011.64</v>
      </c>
      <c r="H15" s="180">
        <v>-35446.06</v>
      </c>
    </row>
    <row r="16" spans="1:17" x14ac:dyDescent="0.2">
      <c r="A16" s="177">
        <v>10</v>
      </c>
      <c r="B16" s="185" t="s">
        <v>312</v>
      </c>
      <c r="C16" s="183">
        <v>730807.46</v>
      </c>
      <c r="D16" s="28">
        <v>9.8605934924126653E-3</v>
      </c>
      <c r="E16" s="94">
        <v>0.29476864945669506</v>
      </c>
      <c r="F16" s="186">
        <v>863610</v>
      </c>
      <c r="G16" s="186">
        <v>556558.5</v>
      </c>
      <c r="H16" s="186">
        <v>150084.59</v>
      </c>
    </row>
    <row r="17" spans="1:8" ht="12" customHeight="1" x14ac:dyDescent="0.2">
      <c r="A17" s="181">
        <v>11</v>
      </c>
      <c r="B17" s="182" t="s">
        <v>313</v>
      </c>
      <c r="C17" s="179">
        <v>12740336.460000001</v>
      </c>
      <c r="D17" s="28">
        <v>0.17190202025116688</v>
      </c>
      <c r="E17" s="94">
        <v>2.5246776276520815E-2</v>
      </c>
      <c r="F17" s="180">
        <v>663610</v>
      </c>
      <c r="G17" s="180">
        <v>10900551.09</v>
      </c>
      <c r="H17" s="180">
        <v>9899389.0700000003</v>
      </c>
    </row>
    <row r="18" spans="1:8" ht="12" customHeight="1" x14ac:dyDescent="0.2">
      <c r="A18" s="177">
        <v>12</v>
      </c>
      <c r="B18" s="185" t="s">
        <v>314</v>
      </c>
      <c r="C18" s="179">
        <v>2099722.29</v>
      </c>
      <c r="D18" s="28">
        <v>2.8331002462191373E-2</v>
      </c>
      <c r="E18" s="94">
        <v>0.40429860757616715</v>
      </c>
      <c r="F18" s="180">
        <v>200000</v>
      </c>
      <c r="G18" s="180">
        <v>1299860.21</v>
      </c>
      <c r="H18" s="180">
        <v>810347.08</v>
      </c>
    </row>
    <row r="19" spans="1:8" ht="12" customHeight="1" x14ac:dyDescent="0.2">
      <c r="A19" s="177">
        <v>13</v>
      </c>
      <c r="B19" s="182" t="s">
        <v>315</v>
      </c>
      <c r="C19" s="179">
        <v>803932.2</v>
      </c>
      <c r="D19" s="28">
        <v>1.0847246441163857E-2</v>
      </c>
      <c r="E19" s="94" t="s">
        <v>195</v>
      </c>
      <c r="F19" s="180">
        <v>125000</v>
      </c>
      <c r="G19" s="180">
        <v>556237.81000000006</v>
      </c>
      <c r="H19" s="180">
        <v>-243762.19</v>
      </c>
    </row>
    <row r="20" spans="1:8" ht="12" customHeight="1" x14ac:dyDescent="0.2">
      <c r="A20" s="177">
        <v>14</v>
      </c>
      <c r="B20" s="182" t="s">
        <v>316</v>
      </c>
      <c r="C20" s="179">
        <v>864504.51</v>
      </c>
      <c r="D20" s="28">
        <v>1.1664532742273049E-2</v>
      </c>
      <c r="E20" s="94" t="s">
        <v>195</v>
      </c>
      <c r="F20" s="180">
        <v>120000</v>
      </c>
      <c r="G20" s="180">
        <v>566250.13</v>
      </c>
      <c r="H20" s="180">
        <v>416250.13</v>
      </c>
    </row>
    <row r="21" spans="1:8" ht="12" customHeight="1" x14ac:dyDescent="0.2">
      <c r="A21" s="181">
        <v>15</v>
      </c>
      <c r="B21" s="187" t="s">
        <v>317</v>
      </c>
      <c r="C21" s="188">
        <v>621037.85</v>
      </c>
      <c r="D21" s="28">
        <v>8.3795009184114699E-3</v>
      </c>
      <c r="E21" s="94">
        <v>-2.6490357520083212E-2</v>
      </c>
      <c r="F21" s="180">
        <v>142677.01999999999</v>
      </c>
      <c r="G21" s="180">
        <v>434168.78</v>
      </c>
      <c r="H21" s="180">
        <v>291491.76</v>
      </c>
    </row>
    <row r="22" spans="1:8" ht="12" customHeight="1" x14ac:dyDescent="0.2">
      <c r="A22" s="177">
        <v>16</v>
      </c>
      <c r="B22" s="184" t="s">
        <v>318</v>
      </c>
      <c r="C22" s="169">
        <v>282446.45</v>
      </c>
      <c r="D22" s="28">
        <v>3.8109759126228127E-3</v>
      </c>
      <c r="E22" s="94">
        <v>1.5670763346033607</v>
      </c>
      <c r="F22" s="180">
        <v>80000</v>
      </c>
      <c r="G22" s="180">
        <v>256197.62</v>
      </c>
      <c r="H22" s="180">
        <v>72394.89</v>
      </c>
    </row>
    <row r="23" spans="1:8" ht="12" customHeight="1" x14ac:dyDescent="0.2">
      <c r="A23" s="177">
        <v>17</v>
      </c>
      <c r="B23" s="187" t="s">
        <v>319</v>
      </c>
      <c r="C23" s="188">
        <v>5565465.9400000004</v>
      </c>
      <c r="D23" s="28">
        <v>7.5093373061912022E-2</v>
      </c>
      <c r="E23" s="94">
        <v>0.45047166796980137</v>
      </c>
      <c r="F23" s="180">
        <v>132000</v>
      </c>
      <c r="G23" s="180">
        <v>4942492.83</v>
      </c>
      <c r="H23" s="180">
        <v>4025552.56</v>
      </c>
    </row>
    <row r="24" spans="1:8" ht="12" customHeight="1" x14ac:dyDescent="0.2">
      <c r="A24" s="177">
        <v>18</v>
      </c>
      <c r="B24" s="187" t="s">
        <v>320</v>
      </c>
      <c r="C24" s="179">
        <v>965719.05</v>
      </c>
      <c r="D24" s="28">
        <v>1.3030193999290788E-2</v>
      </c>
      <c r="E24" s="94">
        <v>7.0273346875897494E-2</v>
      </c>
      <c r="F24" s="180">
        <v>166535</v>
      </c>
      <c r="G24" s="180">
        <v>724202.33</v>
      </c>
      <c r="H24" s="180">
        <v>536598.91</v>
      </c>
    </row>
    <row r="25" spans="1:8" ht="12" customHeight="1" x14ac:dyDescent="0.2">
      <c r="A25" s="181">
        <v>19</v>
      </c>
      <c r="B25" s="187" t="s">
        <v>321</v>
      </c>
      <c r="C25" s="183">
        <v>513210.75</v>
      </c>
      <c r="D25" s="28">
        <v>6.9246181226532959E-3</v>
      </c>
      <c r="E25" s="94">
        <v>-0.56246251340548581</v>
      </c>
      <c r="F25" s="180">
        <v>185811.93</v>
      </c>
      <c r="G25" s="180">
        <v>496560.6</v>
      </c>
      <c r="H25" s="180">
        <v>6291.23</v>
      </c>
    </row>
    <row r="26" spans="1:8" ht="12" customHeight="1" x14ac:dyDescent="0.2">
      <c r="A26" s="177">
        <v>20</v>
      </c>
      <c r="B26" s="187" t="s">
        <v>322</v>
      </c>
      <c r="C26" s="183">
        <v>1704943.47</v>
      </c>
      <c r="D26" s="28">
        <v>2.3004355326659461E-2</v>
      </c>
      <c r="E26" s="94">
        <v>0.48024659590164565</v>
      </c>
      <c r="F26" s="180">
        <v>400000</v>
      </c>
      <c r="G26" s="180">
        <v>1654967.31</v>
      </c>
      <c r="H26" s="180">
        <v>599542.32999999996</v>
      </c>
    </row>
    <row r="27" spans="1:8" ht="12" customHeight="1" x14ac:dyDescent="0.2">
      <c r="A27" s="177">
        <v>21</v>
      </c>
      <c r="B27" s="187" t="s">
        <v>323</v>
      </c>
      <c r="C27" s="179">
        <v>2022071.22</v>
      </c>
      <c r="D27" s="28">
        <v>2.7283276929229678E-2</v>
      </c>
      <c r="E27" s="94">
        <v>0.2692219753763791</v>
      </c>
      <c r="F27" s="180">
        <v>2417030</v>
      </c>
      <c r="G27" s="180">
        <v>1562507.75</v>
      </c>
      <c r="H27" s="180">
        <v>337304.52</v>
      </c>
    </row>
    <row r="28" spans="1:8" ht="12" customHeight="1" x14ac:dyDescent="0.2">
      <c r="A28" s="177">
        <v>22</v>
      </c>
      <c r="B28" s="189" t="s">
        <v>324</v>
      </c>
      <c r="C28" s="179">
        <v>2191084.59</v>
      </c>
      <c r="D28" s="28">
        <v>2.9563730027440709E-2</v>
      </c>
      <c r="E28" s="94">
        <v>0.43809955844696979</v>
      </c>
      <c r="F28" s="180">
        <v>159180</v>
      </c>
      <c r="G28" s="180">
        <v>1985396.7</v>
      </c>
      <c r="H28" s="180">
        <v>409832.1</v>
      </c>
    </row>
    <row r="29" spans="1:8" ht="12" customHeight="1" x14ac:dyDescent="0.2">
      <c r="A29" s="177">
        <v>23</v>
      </c>
      <c r="B29" s="189" t="s">
        <v>325</v>
      </c>
      <c r="C29" s="188">
        <v>1626414.58</v>
      </c>
      <c r="D29" s="28">
        <v>2.1944785598539292E-2</v>
      </c>
      <c r="E29" s="94">
        <v>1.0697931716883136</v>
      </c>
      <c r="F29" s="180">
        <v>238000</v>
      </c>
      <c r="G29" s="180">
        <v>1231905.27</v>
      </c>
      <c r="H29" s="180">
        <v>993004.21</v>
      </c>
    </row>
    <row r="30" spans="1:8" ht="12" customHeight="1" x14ac:dyDescent="0.2">
      <c r="A30" s="177">
        <v>24</v>
      </c>
      <c r="B30" s="189" t="s">
        <v>326</v>
      </c>
      <c r="C30" s="188">
        <v>5250802.55</v>
      </c>
      <c r="D30" s="28">
        <v>7.0847702422843134E-2</v>
      </c>
      <c r="E30" s="94">
        <v>-0.13597468678900146</v>
      </c>
      <c r="F30" s="180">
        <v>530891.23</v>
      </c>
      <c r="G30" s="180">
        <v>3551219.47</v>
      </c>
      <c r="H30" s="180">
        <v>1667347.38</v>
      </c>
    </row>
    <row r="31" spans="1:8" ht="12" customHeight="1" x14ac:dyDescent="0.2">
      <c r="A31" s="177">
        <v>25</v>
      </c>
      <c r="B31" s="190" t="s">
        <v>327</v>
      </c>
      <c r="C31" s="188">
        <v>122109.93</v>
      </c>
      <c r="D31" s="28">
        <v>1.6475972770132452E-3</v>
      </c>
      <c r="E31" s="94">
        <v>0.1338472589591255</v>
      </c>
      <c r="F31" s="180">
        <v>165903.51</v>
      </c>
      <c r="G31" s="180">
        <v>59478.35</v>
      </c>
      <c r="H31" s="180">
        <v>-27151.57</v>
      </c>
    </row>
    <row r="32" spans="1:8" ht="15" customHeight="1" x14ac:dyDescent="0.2">
      <c r="A32" s="191"/>
      <c r="B32" s="191" t="s">
        <v>171</v>
      </c>
      <c r="C32" s="192">
        <f>SUM(C7:C31)</f>
        <v>74113942.590000004</v>
      </c>
      <c r="D32" s="193">
        <f t="shared" ref="D32" si="0">C32/$C$32</f>
        <v>1</v>
      </c>
      <c r="E32" s="193">
        <v>0.35739579473441302</v>
      </c>
      <c r="F32" s="192">
        <f>SUM(F7:F31)</f>
        <v>11669786.939999999</v>
      </c>
      <c r="G32" s="194">
        <f>SUM(G7:G31)</f>
        <v>60524174.820000008</v>
      </c>
      <c r="H32" s="194">
        <f>SUM(H7:H31)</f>
        <v>21877339.900000002</v>
      </c>
    </row>
    <row r="33" spans="1:8" x14ac:dyDescent="0.2">
      <c r="A33" s="195"/>
      <c r="C33" s="196"/>
      <c r="E33" s="196"/>
      <c r="F33" s="196"/>
      <c r="G33" s="196"/>
      <c r="H33" s="196"/>
    </row>
    <row r="34" spans="1:8" x14ac:dyDescent="0.2">
      <c r="A34" s="197" t="s">
        <v>7</v>
      </c>
      <c r="B34" s="197"/>
    </row>
    <row r="35" spans="1:8" x14ac:dyDescent="0.2">
      <c r="A35" s="382"/>
      <c r="B35" s="382"/>
      <c r="C35" s="382"/>
      <c r="D35" s="382"/>
      <c r="E35" s="382"/>
      <c r="F35" s="382"/>
      <c r="G35" s="382"/>
      <c r="H35" s="382"/>
    </row>
  </sheetData>
  <pageMargins left="0.75" right="0.26" top="0.2" bottom="0.16" header="0.17" footer="0.24"/>
  <pageSetup paperSize="9" scale="93" orientation="landscape" r:id="rId1"/>
  <headerFooter alignWithMargins="0"/>
  <ignoredErrors>
    <ignoredError sqref="C32:D32 F32:H3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3"/>
  <sheetViews>
    <sheetView zoomScaleNormal="100" workbookViewId="0">
      <pane ySplit="6" topLeftCell="A7" activePane="bottomLeft" state="frozen"/>
      <selection pane="bottomLeft"/>
    </sheetView>
  </sheetViews>
  <sheetFormatPr defaultRowHeight="15" x14ac:dyDescent="0.25"/>
  <cols>
    <col min="1" max="1" width="7.140625" customWidth="1"/>
    <col min="2" max="2" width="40" customWidth="1"/>
    <col min="3" max="3" width="9.28515625" customWidth="1"/>
    <col min="4" max="4" width="10.85546875" bestFit="1" customWidth="1"/>
    <col min="5" max="9" width="10.85546875" customWidth="1"/>
    <col min="10" max="10" width="9.140625" style="198"/>
  </cols>
  <sheetData>
    <row r="1" spans="1:9" ht="12.75" customHeight="1" x14ac:dyDescent="0.25">
      <c r="A1" s="38" t="s">
        <v>2</v>
      </c>
    </row>
    <row r="2" spans="1:9" x14ac:dyDescent="0.25">
      <c r="A2" s="34" t="s">
        <v>234</v>
      </c>
    </row>
    <row r="3" spans="1:9" ht="12.75" customHeight="1" x14ac:dyDescent="0.25">
      <c r="A3" s="33" t="s">
        <v>154</v>
      </c>
    </row>
    <row r="5" spans="1:9" ht="56.25" x14ac:dyDescent="0.25">
      <c r="A5" s="199" t="s">
        <v>12</v>
      </c>
      <c r="B5" s="199" t="s">
        <v>39</v>
      </c>
      <c r="C5" s="199" t="s">
        <v>382</v>
      </c>
      <c r="D5" s="200" t="s">
        <v>233</v>
      </c>
      <c r="E5" s="199" t="s">
        <v>40</v>
      </c>
      <c r="F5" s="199" t="s">
        <v>235</v>
      </c>
      <c r="G5" s="200" t="s">
        <v>41</v>
      </c>
      <c r="H5" s="199" t="s">
        <v>238</v>
      </c>
      <c r="I5" s="199" t="s">
        <v>236</v>
      </c>
    </row>
    <row r="6" spans="1:9" ht="12.75" customHeight="1" x14ac:dyDescent="0.25">
      <c r="A6" s="201">
        <v>1</v>
      </c>
      <c r="B6" s="201">
        <v>2</v>
      </c>
      <c r="C6" s="201"/>
      <c r="D6" s="201">
        <v>3</v>
      </c>
      <c r="E6" s="201">
        <v>4</v>
      </c>
      <c r="F6" s="201">
        <v>5</v>
      </c>
      <c r="G6" s="201">
        <v>6</v>
      </c>
      <c r="H6" s="201">
        <v>7</v>
      </c>
      <c r="I6" s="201">
        <v>8</v>
      </c>
    </row>
    <row r="7" spans="1:9" ht="12.75" customHeight="1" x14ac:dyDescent="0.25">
      <c r="A7" s="202">
        <v>1</v>
      </c>
      <c r="B7" s="203" t="s">
        <v>404</v>
      </c>
      <c r="C7" s="202"/>
      <c r="D7" s="204">
        <v>961381.36</v>
      </c>
      <c r="E7" s="142">
        <v>2.3782828463762512E-4</v>
      </c>
      <c r="F7" s="142">
        <v>0.19033308465942042</v>
      </c>
      <c r="G7" s="204">
        <v>150519.9</v>
      </c>
      <c r="H7" s="205">
        <v>15.6411</v>
      </c>
      <c r="I7" s="142">
        <v>0.18661285305698219</v>
      </c>
    </row>
    <row r="8" spans="1:9" ht="12.75" customHeight="1" x14ac:dyDescent="0.25">
      <c r="A8" s="202">
        <v>2</v>
      </c>
      <c r="B8" s="203" t="s">
        <v>405</v>
      </c>
      <c r="C8" s="202"/>
      <c r="D8" s="204">
        <v>26457121.948899999</v>
      </c>
      <c r="E8" s="142">
        <v>6.5450113673468221E-3</v>
      </c>
      <c r="F8" s="142">
        <v>0.74913745706326551</v>
      </c>
      <c r="G8" s="204">
        <v>7060590</v>
      </c>
      <c r="H8" s="205">
        <v>47.890099999999997</v>
      </c>
      <c r="I8" s="142">
        <v>0.44167389157816128</v>
      </c>
    </row>
    <row r="9" spans="1:9" ht="12.75" customHeight="1" x14ac:dyDescent="0.25">
      <c r="A9" s="202">
        <v>3</v>
      </c>
      <c r="B9" s="203" t="s">
        <v>406</v>
      </c>
      <c r="C9" s="202"/>
      <c r="D9" s="204">
        <v>43216009.560000002</v>
      </c>
      <c r="E9" s="142">
        <v>1.0690855731317703E-2</v>
      </c>
      <c r="F9" s="142">
        <v>0.82619417327422096</v>
      </c>
      <c r="G9" s="204">
        <v>7307641.0499999998</v>
      </c>
      <c r="H9" s="205">
        <v>162.8321</v>
      </c>
      <c r="I9" s="142">
        <v>0.27190220469058163</v>
      </c>
    </row>
    <row r="10" spans="1:9" ht="12.75" customHeight="1" x14ac:dyDescent="0.25">
      <c r="A10" s="202">
        <v>4</v>
      </c>
      <c r="B10" s="203" t="s">
        <v>328</v>
      </c>
      <c r="C10" s="202"/>
      <c r="D10" s="204">
        <v>16747226.560000001</v>
      </c>
      <c r="E10" s="142">
        <v>4.1429596317557847E-3</v>
      </c>
      <c r="F10" s="142">
        <v>-0.2445542878280125</v>
      </c>
      <c r="G10" s="204">
        <v>1699556.48</v>
      </c>
      <c r="H10" s="205"/>
      <c r="I10" s="142"/>
    </row>
    <row r="11" spans="1:9" ht="12.75" customHeight="1" x14ac:dyDescent="0.25">
      <c r="A11" s="202"/>
      <c r="B11" s="203"/>
      <c r="C11" s="202" t="s">
        <v>196</v>
      </c>
      <c r="D11" s="204"/>
      <c r="E11" s="142"/>
      <c r="F11" s="142"/>
      <c r="G11" s="204"/>
      <c r="H11" s="205">
        <v>19.957100000000001</v>
      </c>
      <c r="I11" s="142" t="s">
        <v>195</v>
      </c>
    </row>
    <row r="12" spans="1:9" ht="12.75" customHeight="1" x14ac:dyDescent="0.25">
      <c r="A12" s="202"/>
      <c r="B12" s="203"/>
      <c r="C12" s="202" t="s">
        <v>197</v>
      </c>
      <c r="D12" s="204"/>
      <c r="E12" s="142"/>
      <c r="F12" s="142"/>
      <c r="G12" s="204"/>
      <c r="H12" s="205">
        <v>19.049800000000001</v>
      </c>
      <c r="I12" s="142" t="s">
        <v>195</v>
      </c>
    </row>
    <row r="13" spans="1:9" ht="12.75" customHeight="1" x14ac:dyDescent="0.25">
      <c r="A13" s="202">
        <v>5</v>
      </c>
      <c r="B13" s="203" t="s">
        <v>329</v>
      </c>
      <c r="C13" s="202"/>
      <c r="D13" s="204">
        <v>9511249.8499999996</v>
      </c>
      <c r="E13" s="142">
        <v>2.3529104377323991E-3</v>
      </c>
      <c r="F13" s="142">
        <v>-0.40772323280438671</v>
      </c>
      <c r="G13" s="204">
        <v>45703.26</v>
      </c>
      <c r="H13" s="205"/>
      <c r="I13" s="142"/>
    </row>
    <row r="14" spans="1:9" ht="12.75" customHeight="1" x14ac:dyDescent="0.25">
      <c r="A14" s="202"/>
      <c r="B14" s="203"/>
      <c r="C14" s="202" t="s">
        <v>196</v>
      </c>
      <c r="D14" s="204"/>
      <c r="E14" s="142"/>
      <c r="F14" s="142"/>
      <c r="G14" s="204"/>
      <c r="H14" s="205">
        <v>227.654</v>
      </c>
      <c r="I14" s="142" t="s">
        <v>195</v>
      </c>
    </row>
    <row r="15" spans="1:9" ht="12.75" customHeight="1" x14ac:dyDescent="0.25">
      <c r="A15" s="202"/>
      <c r="B15" s="203"/>
      <c r="C15" s="202" t="s">
        <v>197</v>
      </c>
      <c r="D15" s="204"/>
      <c r="E15" s="142"/>
      <c r="F15" s="142"/>
      <c r="G15" s="204"/>
      <c r="H15" s="205">
        <v>215.63310000000001</v>
      </c>
      <c r="I15" s="142" t="s">
        <v>195</v>
      </c>
    </row>
    <row r="16" spans="1:9" ht="12.75" customHeight="1" x14ac:dyDescent="0.25">
      <c r="A16" s="202">
        <v>6</v>
      </c>
      <c r="B16" s="203" t="s">
        <v>407</v>
      </c>
      <c r="C16" s="202"/>
      <c r="D16" s="204">
        <v>58366892.619999997</v>
      </c>
      <c r="E16" s="142">
        <v>1.4438908979307712E-2</v>
      </c>
      <c r="F16" s="142">
        <v>-0.29018968423766661</v>
      </c>
      <c r="G16" s="204">
        <v>812098.14</v>
      </c>
      <c r="H16" s="205">
        <v>114.71639999999999</v>
      </c>
      <c r="I16" s="142">
        <v>1.4044318097440342E-2</v>
      </c>
    </row>
    <row r="17" spans="1:9" ht="12.75" customHeight="1" x14ac:dyDescent="0.25">
      <c r="A17" s="202">
        <v>7</v>
      </c>
      <c r="B17" s="203" t="s">
        <v>330</v>
      </c>
      <c r="C17" s="202"/>
      <c r="D17" s="204">
        <v>1218389.68</v>
      </c>
      <c r="E17" s="142">
        <v>3.0140747436021117E-4</v>
      </c>
      <c r="F17" s="142">
        <v>-0.16529243960580348</v>
      </c>
      <c r="G17" s="204">
        <v>13933.74</v>
      </c>
      <c r="H17" s="205"/>
      <c r="I17" s="142"/>
    </row>
    <row r="18" spans="1:9" ht="12.75" customHeight="1" x14ac:dyDescent="0.25">
      <c r="A18" s="202"/>
      <c r="B18" s="203"/>
      <c r="C18" s="202" t="s">
        <v>196</v>
      </c>
      <c r="D18" s="204"/>
      <c r="E18" s="142"/>
      <c r="F18" s="142"/>
      <c r="G18" s="204"/>
      <c r="H18" s="205">
        <v>112.911</v>
      </c>
      <c r="I18" s="142" t="s">
        <v>195</v>
      </c>
    </row>
    <row r="19" spans="1:9" ht="12.75" customHeight="1" x14ac:dyDescent="0.25">
      <c r="A19" s="202"/>
      <c r="B19" s="203"/>
      <c r="C19" s="202" t="s">
        <v>197</v>
      </c>
      <c r="D19" s="204"/>
      <c r="E19" s="142"/>
      <c r="F19" s="142"/>
      <c r="G19" s="204"/>
      <c r="H19" s="205">
        <v>0</v>
      </c>
      <c r="I19" s="142" t="s">
        <v>195</v>
      </c>
    </row>
    <row r="20" spans="1:9" ht="12.75" customHeight="1" x14ac:dyDescent="0.25">
      <c r="A20" s="202">
        <v>8</v>
      </c>
      <c r="B20" s="203" t="s">
        <v>408</v>
      </c>
      <c r="C20" s="202"/>
      <c r="D20" s="204">
        <v>3532161.66</v>
      </c>
      <c r="E20" s="142">
        <v>8.7379263174042242E-4</v>
      </c>
      <c r="F20" s="142">
        <v>0.16949175505985165</v>
      </c>
      <c r="G20" s="204" t="s">
        <v>195</v>
      </c>
      <c r="H20" s="205">
        <v>109.1084</v>
      </c>
      <c r="I20" s="142">
        <v>-1.8031371977258983E-2</v>
      </c>
    </row>
    <row r="21" spans="1:9" ht="12.75" customHeight="1" x14ac:dyDescent="0.25">
      <c r="A21" s="202">
        <v>9</v>
      </c>
      <c r="B21" s="203" t="s">
        <v>331</v>
      </c>
      <c r="C21" s="202"/>
      <c r="D21" s="204">
        <v>31474284.73</v>
      </c>
      <c r="E21" s="142">
        <v>7.7861663008861517E-3</v>
      </c>
      <c r="F21" s="142">
        <v>6.0881623676664616E-2</v>
      </c>
      <c r="G21" s="204">
        <v>4542296.38</v>
      </c>
      <c r="H21" s="205"/>
      <c r="I21" s="142"/>
    </row>
    <row r="22" spans="1:9" ht="12.75" customHeight="1" x14ac:dyDescent="0.25">
      <c r="A22" s="202"/>
      <c r="B22" s="203"/>
      <c r="C22" s="202" t="s">
        <v>196</v>
      </c>
      <c r="D22" s="204"/>
      <c r="E22" s="142"/>
      <c r="F22" s="142"/>
      <c r="G22" s="204"/>
      <c r="H22" s="205">
        <v>24.029599999999999</v>
      </c>
      <c r="I22" s="142" t="s">
        <v>195</v>
      </c>
    </row>
    <row r="23" spans="1:9" ht="12.75" customHeight="1" x14ac:dyDescent="0.25">
      <c r="A23" s="202"/>
      <c r="B23" s="203"/>
      <c r="C23" s="202" t="s">
        <v>197</v>
      </c>
      <c r="D23" s="204"/>
      <c r="E23" s="142"/>
      <c r="F23" s="142"/>
      <c r="G23" s="204"/>
      <c r="H23" s="205">
        <v>22.409300000000002</v>
      </c>
      <c r="I23" s="142" t="s">
        <v>195</v>
      </c>
    </row>
    <row r="24" spans="1:9" ht="12.75" customHeight="1" x14ac:dyDescent="0.25">
      <c r="A24" s="202">
        <v>10</v>
      </c>
      <c r="B24" s="203" t="s">
        <v>332</v>
      </c>
      <c r="C24" s="202"/>
      <c r="D24" s="204">
        <v>15972053.48</v>
      </c>
      <c r="E24" s="142">
        <v>3.9511958930520674E-3</v>
      </c>
      <c r="F24" s="142">
        <v>-0.26880715948817302</v>
      </c>
      <c r="G24" s="204">
        <v>264830.34999999998</v>
      </c>
      <c r="H24" s="205"/>
      <c r="I24" s="142"/>
    </row>
    <row r="25" spans="1:9" ht="12.75" customHeight="1" x14ac:dyDescent="0.25">
      <c r="A25" s="202"/>
      <c r="B25" s="203"/>
      <c r="C25" s="202" t="s">
        <v>196</v>
      </c>
      <c r="D25" s="204"/>
      <c r="E25" s="142"/>
      <c r="F25" s="142"/>
      <c r="G25" s="204"/>
      <c r="H25" s="205">
        <v>116.4135</v>
      </c>
      <c r="I25" s="142" t="s">
        <v>195</v>
      </c>
    </row>
    <row r="26" spans="1:9" ht="12.75" customHeight="1" x14ac:dyDescent="0.25">
      <c r="A26" s="202"/>
      <c r="B26" s="203"/>
      <c r="C26" s="202" t="s">
        <v>197</v>
      </c>
      <c r="D26" s="204"/>
      <c r="E26" s="142"/>
      <c r="F26" s="142"/>
      <c r="G26" s="204"/>
      <c r="H26" s="205">
        <v>111.1073</v>
      </c>
      <c r="I26" s="142" t="s">
        <v>195</v>
      </c>
    </row>
    <row r="27" spans="1:9" ht="12.75" customHeight="1" x14ac:dyDescent="0.25">
      <c r="A27" s="202">
        <v>11</v>
      </c>
      <c r="B27" s="203" t="s">
        <v>409</v>
      </c>
      <c r="C27" s="202"/>
      <c r="D27" s="204">
        <v>4509438.34</v>
      </c>
      <c r="E27" s="142">
        <v>1.1155531298020379E-3</v>
      </c>
      <c r="F27" s="142">
        <v>-4.0410139022758335E-3</v>
      </c>
      <c r="G27" s="204" t="s">
        <v>195</v>
      </c>
      <c r="H27" s="205">
        <v>99.426199999999994</v>
      </c>
      <c r="I27" s="142">
        <v>0.15994372138820578</v>
      </c>
    </row>
    <row r="28" spans="1:9" ht="12.75" customHeight="1" x14ac:dyDescent="0.25">
      <c r="A28" s="202">
        <v>12</v>
      </c>
      <c r="B28" s="203" t="s">
        <v>410</v>
      </c>
      <c r="C28" s="202"/>
      <c r="D28" s="204">
        <v>2234281.77</v>
      </c>
      <c r="E28" s="142">
        <v>5.5272072339348957E-4</v>
      </c>
      <c r="F28" s="142">
        <v>-0.21984120791508641</v>
      </c>
      <c r="G28" s="204" t="s">
        <v>195</v>
      </c>
      <c r="H28" s="205">
        <v>105.0736</v>
      </c>
      <c r="I28" s="142">
        <v>0.10211205558306</v>
      </c>
    </row>
    <row r="29" spans="1:9" ht="12.75" customHeight="1" x14ac:dyDescent="0.25">
      <c r="A29" s="202">
        <v>13</v>
      </c>
      <c r="B29" s="203" t="s">
        <v>333</v>
      </c>
      <c r="C29" s="202"/>
      <c r="D29" s="204">
        <v>15515419.27</v>
      </c>
      <c r="E29" s="142">
        <v>3.8382328844171199E-3</v>
      </c>
      <c r="F29" s="142">
        <v>1.5879324392701916E-2</v>
      </c>
      <c r="G29" s="204">
        <v>299710.61</v>
      </c>
      <c r="H29" s="205">
        <v>107.3381</v>
      </c>
      <c r="I29" s="142">
        <v>1.9639861461794608E-2</v>
      </c>
    </row>
    <row r="30" spans="1:9" ht="12.75" customHeight="1" x14ac:dyDescent="0.25">
      <c r="A30" s="202">
        <v>14</v>
      </c>
      <c r="B30" s="203" t="s">
        <v>334</v>
      </c>
      <c r="C30" s="202"/>
      <c r="D30" s="204">
        <v>2812801.15</v>
      </c>
      <c r="E30" s="142">
        <v>6.9583590899998228E-4</v>
      </c>
      <c r="F30" s="142">
        <v>-1.1475910214074892E-2</v>
      </c>
      <c r="G30" s="204">
        <v>58480.36</v>
      </c>
      <c r="H30" s="205">
        <v>108.04</v>
      </c>
      <c r="I30" s="142">
        <v>2.0720513043379719E-2</v>
      </c>
    </row>
    <row r="31" spans="1:9" ht="12.75" customHeight="1" x14ac:dyDescent="0.25">
      <c r="A31" s="202">
        <v>15</v>
      </c>
      <c r="B31" s="203" t="s">
        <v>335</v>
      </c>
      <c r="C31" s="202"/>
      <c r="D31" s="204">
        <v>13997155.75</v>
      </c>
      <c r="E31" s="142">
        <v>3.4626420693533843E-3</v>
      </c>
      <c r="F31" s="142">
        <v>-2.0365758265192279E-2</v>
      </c>
      <c r="G31" s="204">
        <v>340248.3</v>
      </c>
      <c r="H31" s="205">
        <v>108.90600000000001</v>
      </c>
      <c r="I31" s="142">
        <v>2.4509739361772209E-2</v>
      </c>
    </row>
    <row r="32" spans="1:9" ht="12.75" customHeight="1" x14ac:dyDescent="0.25">
      <c r="A32" s="202">
        <v>16</v>
      </c>
      <c r="B32" s="203" t="s">
        <v>336</v>
      </c>
      <c r="C32" s="202"/>
      <c r="D32" s="204">
        <v>6326859.29</v>
      </c>
      <c r="E32" s="142">
        <v>1.5651500587491344E-3</v>
      </c>
      <c r="F32" s="142">
        <v>1.5413910291027965E-2</v>
      </c>
      <c r="G32" s="204">
        <v>137968.06</v>
      </c>
      <c r="H32" s="205">
        <v>107.30249999999999</v>
      </c>
      <c r="I32" s="142">
        <v>2.2201158404145875E-2</v>
      </c>
    </row>
    <row r="33" spans="1:9" ht="12.75" customHeight="1" x14ac:dyDescent="0.25">
      <c r="A33" s="202">
        <v>17</v>
      </c>
      <c r="B33" s="203" t="s">
        <v>337</v>
      </c>
      <c r="C33" s="202"/>
      <c r="D33" s="204">
        <v>8663064.3000000007</v>
      </c>
      <c r="E33" s="142">
        <v>2.1430847402475629E-3</v>
      </c>
      <c r="F33" s="142">
        <v>-9.8677221516774508E-2</v>
      </c>
      <c r="G33" s="204">
        <v>-810421.09</v>
      </c>
      <c r="H33" s="205">
        <v>91.112899999999996</v>
      </c>
      <c r="I33" s="142">
        <v>-8.4968390184135337E-2</v>
      </c>
    </row>
    <row r="34" spans="1:9" ht="12.75" customHeight="1" x14ac:dyDescent="0.25">
      <c r="A34" s="202">
        <v>18</v>
      </c>
      <c r="B34" s="203" t="s">
        <v>338</v>
      </c>
      <c r="C34" s="202"/>
      <c r="D34" s="204">
        <v>5321464.57</v>
      </c>
      <c r="E34" s="142">
        <v>1.3164336683654833E-3</v>
      </c>
      <c r="F34" s="142" t="s">
        <v>195</v>
      </c>
      <c r="G34" s="204">
        <v>8919.48</v>
      </c>
      <c r="H34" s="205">
        <v>100.1679</v>
      </c>
      <c r="I34" s="142" t="s">
        <v>195</v>
      </c>
    </row>
    <row r="35" spans="1:9" ht="12.75" customHeight="1" x14ac:dyDescent="0.25">
      <c r="A35" s="202">
        <v>19</v>
      </c>
      <c r="B35" s="203" t="s">
        <v>339</v>
      </c>
      <c r="C35" s="202"/>
      <c r="D35" s="204">
        <v>2721532.22</v>
      </c>
      <c r="E35" s="142">
        <v>6.7325763364980138E-4</v>
      </c>
      <c r="F35" s="142" t="s">
        <v>195</v>
      </c>
      <c r="G35" s="204">
        <v>865.03</v>
      </c>
      <c r="H35" s="205">
        <v>85.395099999999999</v>
      </c>
      <c r="I35" s="142" t="s">
        <v>195</v>
      </c>
    </row>
    <row r="36" spans="1:9" ht="12.75" customHeight="1" x14ac:dyDescent="0.25">
      <c r="A36" s="202">
        <v>20</v>
      </c>
      <c r="B36" s="203" t="s">
        <v>340</v>
      </c>
      <c r="C36" s="202"/>
      <c r="D36" s="204">
        <v>15038173.42</v>
      </c>
      <c r="E36" s="142">
        <v>3.7201709304637738E-3</v>
      </c>
      <c r="F36" s="142">
        <v>-9.1115956269172474E-2</v>
      </c>
      <c r="G36" s="204">
        <v>827575.48</v>
      </c>
      <c r="H36" s="205"/>
      <c r="I36" s="142"/>
    </row>
    <row r="37" spans="1:9" ht="12.75" customHeight="1" x14ac:dyDescent="0.25">
      <c r="A37" s="202"/>
      <c r="B37" s="203"/>
      <c r="C37" s="202" t="s">
        <v>196</v>
      </c>
      <c r="D37" s="204"/>
      <c r="E37" s="142"/>
      <c r="F37" s="142"/>
      <c r="G37" s="204"/>
      <c r="H37" s="205">
        <v>125.73739999999999</v>
      </c>
      <c r="I37" s="142" t="s">
        <v>195</v>
      </c>
    </row>
    <row r="38" spans="1:9" ht="12.75" customHeight="1" x14ac:dyDescent="0.25">
      <c r="A38" s="202"/>
      <c r="B38" s="203"/>
      <c r="C38" s="202" t="s">
        <v>197</v>
      </c>
      <c r="D38" s="204"/>
      <c r="E38" s="142"/>
      <c r="F38" s="142"/>
      <c r="G38" s="204"/>
      <c r="H38" s="205">
        <v>120.377</v>
      </c>
      <c r="I38" s="142" t="s">
        <v>195</v>
      </c>
    </row>
    <row r="39" spans="1:9" ht="12.75" customHeight="1" x14ac:dyDescent="0.25">
      <c r="A39" s="202">
        <v>21</v>
      </c>
      <c r="B39" s="203" t="s">
        <v>411</v>
      </c>
      <c r="C39" s="202"/>
      <c r="D39" s="204">
        <v>458020065.12</v>
      </c>
      <c r="E39" s="142">
        <v>0.11330584401709531</v>
      </c>
      <c r="F39" s="142">
        <v>0.46691664613806771</v>
      </c>
      <c r="G39" s="204">
        <v>6201160.6399999997</v>
      </c>
      <c r="H39" s="205"/>
      <c r="I39" s="142"/>
    </row>
    <row r="40" spans="1:9" ht="12.75" customHeight="1" x14ac:dyDescent="0.25">
      <c r="A40" s="202"/>
      <c r="B40" s="203"/>
      <c r="C40" s="202" t="s">
        <v>196</v>
      </c>
      <c r="D40" s="204"/>
      <c r="E40" s="142"/>
      <c r="F40" s="142"/>
      <c r="G40" s="204"/>
      <c r="H40" s="205">
        <v>104.0351</v>
      </c>
      <c r="I40" s="142">
        <v>1.5474911102716676E-2</v>
      </c>
    </row>
    <row r="41" spans="1:9" ht="12.75" customHeight="1" x14ac:dyDescent="0.25">
      <c r="A41" s="202"/>
      <c r="B41" s="203"/>
      <c r="C41" s="202" t="s">
        <v>197</v>
      </c>
      <c r="D41" s="204"/>
      <c r="E41" s="142"/>
      <c r="F41" s="142"/>
      <c r="G41" s="204"/>
      <c r="H41" s="205">
        <v>104.5307</v>
      </c>
      <c r="I41" s="142">
        <v>1.8532827561880849E-2</v>
      </c>
    </row>
    <row r="42" spans="1:9" ht="12.75" customHeight="1" x14ac:dyDescent="0.25">
      <c r="A42" s="202"/>
      <c r="B42" s="203"/>
      <c r="C42" s="202" t="s">
        <v>198</v>
      </c>
      <c r="D42" s="204"/>
      <c r="E42" s="142"/>
      <c r="F42" s="142"/>
      <c r="G42" s="204"/>
      <c r="H42" s="205">
        <v>104.7795</v>
      </c>
      <c r="I42" s="142">
        <v>2.0068517622502672E-2</v>
      </c>
    </row>
    <row r="43" spans="1:9" ht="12.75" customHeight="1" x14ac:dyDescent="0.25">
      <c r="A43" s="202"/>
      <c r="B43" s="203"/>
      <c r="C43" s="202" t="s">
        <v>173</v>
      </c>
      <c r="D43" s="204"/>
      <c r="E43" s="142"/>
      <c r="F43" s="142"/>
      <c r="G43" s="204"/>
      <c r="H43" s="205">
        <v>104.7837</v>
      </c>
      <c r="I43" s="142">
        <v>2.0077627522237323E-2</v>
      </c>
    </row>
    <row r="44" spans="1:9" ht="12.75" customHeight="1" x14ac:dyDescent="0.25">
      <c r="A44" s="202">
        <v>22</v>
      </c>
      <c r="B44" s="203" t="s">
        <v>412</v>
      </c>
      <c r="C44" s="202"/>
      <c r="D44" s="204">
        <v>36969848</v>
      </c>
      <c r="E44" s="142">
        <v>9.1456688250682698E-3</v>
      </c>
      <c r="F44" s="142">
        <v>0.67946611895742692</v>
      </c>
      <c r="G44" s="204">
        <v>-2225010.4300000002</v>
      </c>
      <c r="H44" s="205">
        <v>90.082800000000006</v>
      </c>
      <c r="I44" s="142">
        <v>-8.5660809786210795E-2</v>
      </c>
    </row>
    <row r="45" spans="1:9" ht="12.75" customHeight="1" x14ac:dyDescent="0.25">
      <c r="A45" s="202">
        <v>23</v>
      </c>
      <c r="B45" s="203" t="s">
        <v>413</v>
      </c>
      <c r="C45" s="202"/>
      <c r="D45" s="204">
        <v>22018144.140000001</v>
      </c>
      <c r="E45" s="142">
        <v>5.4468888929989009E-3</v>
      </c>
      <c r="F45" s="142">
        <v>-9.3206533065379654E-2</v>
      </c>
      <c r="G45" s="204">
        <v>814535.1</v>
      </c>
      <c r="H45" s="205">
        <v>102.70140000000001</v>
      </c>
      <c r="I45" s="142">
        <v>3.5186799784297132E-2</v>
      </c>
    </row>
    <row r="46" spans="1:9" ht="12.75" customHeight="1" x14ac:dyDescent="0.25">
      <c r="A46" s="202">
        <v>24</v>
      </c>
      <c r="B46" s="203" t="s">
        <v>414</v>
      </c>
      <c r="C46" s="202"/>
      <c r="D46" s="204">
        <v>5553339.3300000001</v>
      </c>
      <c r="E46" s="142">
        <v>1.3737952719039179E-3</v>
      </c>
      <c r="F46" s="142">
        <v>0.46386645501324536</v>
      </c>
      <c r="G46" s="204">
        <v>1242258.98</v>
      </c>
      <c r="H46" s="205">
        <v>0.67849999999999999</v>
      </c>
      <c r="I46" s="142">
        <v>0.31187161639597832</v>
      </c>
    </row>
    <row r="47" spans="1:9" ht="12.75" customHeight="1" x14ac:dyDescent="0.25">
      <c r="A47" s="202">
        <v>25</v>
      </c>
      <c r="B47" s="203" t="s">
        <v>415</v>
      </c>
      <c r="C47" s="202"/>
      <c r="D47" s="204">
        <v>16564326.359999999</v>
      </c>
      <c r="E47" s="142">
        <v>4.0977134447214543E-3</v>
      </c>
      <c r="F47" s="142">
        <v>6.0236044000324285E-2</v>
      </c>
      <c r="G47" s="204" t="s">
        <v>195</v>
      </c>
      <c r="H47" s="205">
        <v>150.55600000000001</v>
      </c>
      <c r="I47" s="142">
        <v>1.974729156295196E-2</v>
      </c>
    </row>
    <row r="48" spans="1:9" ht="12.75" customHeight="1" x14ac:dyDescent="0.25">
      <c r="A48" s="202">
        <v>26</v>
      </c>
      <c r="B48" s="203" t="s">
        <v>341</v>
      </c>
      <c r="C48" s="202"/>
      <c r="D48" s="204">
        <v>81583150.180000007</v>
      </c>
      <c r="E48" s="142">
        <v>2.0182189368268131E-2</v>
      </c>
      <c r="F48" s="142">
        <v>0.36307508059546056</v>
      </c>
      <c r="G48" s="204">
        <v>24046124.75</v>
      </c>
      <c r="H48" s="205"/>
      <c r="I48" s="142"/>
    </row>
    <row r="49" spans="1:9" ht="12.75" customHeight="1" x14ac:dyDescent="0.25">
      <c r="A49" s="202"/>
      <c r="B49" s="203"/>
      <c r="C49" s="202" t="s">
        <v>196</v>
      </c>
      <c r="D49" s="204"/>
      <c r="E49" s="142"/>
      <c r="F49" s="142"/>
      <c r="G49" s="204"/>
      <c r="H49" s="205">
        <v>315.82740000000001</v>
      </c>
      <c r="I49" s="142"/>
    </row>
    <row r="50" spans="1:9" ht="12.75" customHeight="1" x14ac:dyDescent="0.25">
      <c r="A50" s="202"/>
      <c r="B50" s="203"/>
      <c r="C50" s="202" t="s">
        <v>197</v>
      </c>
      <c r="D50" s="204"/>
      <c r="E50" s="142"/>
      <c r="F50" s="142"/>
      <c r="G50" s="204"/>
      <c r="H50" s="205">
        <v>282.3768</v>
      </c>
      <c r="I50" s="142"/>
    </row>
    <row r="51" spans="1:9" ht="12.75" customHeight="1" x14ac:dyDescent="0.25">
      <c r="A51" s="202">
        <v>27</v>
      </c>
      <c r="B51" s="203" t="s">
        <v>342</v>
      </c>
      <c r="C51" s="202"/>
      <c r="D51" s="204">
        <v>34540455.170000002</v>
      </c>
      <c r="E51" s="142">
        <v>8.5446811696909646E-3</v>
      </c>
      <c r="F51" s="142">
        <v>-0.20107815053497388</v>
      </c>
      <c r="G51" s="204">
        <v>756295.98</v>
      </c>
      <c r="H51" s="205">
        <v>140.52109999999999</v>
      </c>
      <c r="I51" s="142">
        <v>1.9282953257117413E-2</v>
      </c>
    </row>
    <row r="52" spans="1:9" ht="12.75" customHeight="1" x14ac:dyDescent="0.25">
      <c r="A52" s="202">
        <v>28</v>
      </c>
      <c r="B52" s="203" t="s">
        <v>343</v>
      </c>
      <c r="C52" s="202"/>
      <c r="D52" s="204">
        <v>3416605.79</v>
      </c>
      <c r="E52" s="142">
        <v>8.4520620861494339E-4</v>
      </c>
      <c r="F52" s="142">
        <v>-0.29003428744568699</v>
      </c>
      <c r="G52" s="204">
        <v>-385493.9</v>
      </c>
      <c r="H52" s="205"/>
      <c r="I52" s="142"/>
    </row>
    <row r="53" spans="1:9" ht="12.75" customHeight="1" x14ac:dyDescent="0.25">
      <c r="A53" s="202"/>
      <c r="B53" s="203"/>
      <c r="C53" s="202" t="s">
        <v>196</v>
      </c>
      <c r="D53" s="204"/>
      <c r="E53" s="142"/>
      <c r="F53" s="142"/>
      <c r="G53" s="204"/>
      <c r="H53" s="205">
        <v>95.203199999999995</v>
      </c>
      <c r="I53" s="142"/>
    </row>
    <row r="54" spans="1:9" ht="12.75" customHeight="1" x14ac:dyDescent="0.25">
      <c r="A54" s="202"/>
      <c r="B54" s="203"/>
      <c r="C54" s="202" t="s">
        <v>197</v>
      </c>
      <c r="D54" s="204"/>
      <c r="E54" s="142"/>
      <c r="F54" s="142"/>
      <c r="G54" s="204"/>
      <c r="H54" s="205">
        <v>91.998599999999996</v>
      </c>
      <c r="I54" s="142"/>
    </row>
    <row r="55" spans="1:9" ht="12.75" customHeight="1" x14ac:dyDescent="0.25">
      <c r="A55" s="202">
        <v>29</v>
      </c>
      <c r="B55" s="203" t="s">
        <v>418</v>
      </c>
      <c r="C55" s="202"/>
      <c r="D55" s="204">
        <v>13934052.609999999</v>
      </c>
      <c r="E55" s="142">
        <v>3.4470314988078433E-3</v>
      </c>
      <c r="F55" s="142">
        <v>7.7575395316328941E-2</v>
      </c>
      <c r="G55" s="204">
        <v>1221122.82</v>
      </c>
      <c r="H55" s="205">
        <v>112.6611</v>
      </c>
      <c r="I55" s="142">
        <v>9.5104833927894566E-2</v>
      </c>
    </row>
    <row r="56" spans="1:9" ht="12.75" customHeight="1" x14ac:dyDescent="0.25">
      <c r="A56" s="202">
        <v>30</v>
      </c>
      <c r="B56" s="203" t="s">
        <v>419</v>
      </c>
      <c r="C56" s="202"/>
      <c r="D56" s="204">
        <v>10057652.210000001</v>
      </c>
      <c r="E56" s="142">
        <v>2.4880804560077174E-3</v>
      </c>
      <c r="F56" s="142">
        <v>0.10328194200413403</v>
      </c>
      <c r="G56" s="204">
        <v>1165596.1000000001</v>
      </c>
      <c r="H56" s="205">
        <v>119.3702</v>
      </c>
      <c r="I56" s="142">
        <v>0.1288784147876488</v>
      </c>
    </row>
    <row r="57" spans="1:9" ht="12.75" customHeight="1" x14ac:dyDescent="0.25">
      <c r="A57" s="202">
        <v>31</v>
      </c>
      <c r="B57" s="203" t="s">
        <v>344</v>
      </c>
      <c r="C57" s="202"/>
      <c r="D57" s="204">
        <v>57608278.310000002</v>
      </c>
      <c r="E57" s="142">
        <v>1.4251241579506186E-2</v>
      </c>
      <c r="F57" s="142">
        <v>-0.11710108615993026</v>
      </c>
      <c r="G57" s="204">
        <v>1249409.17</v>
      </c>
      <c r="H57" s="205">
        <v>134.48159999999999</v>
      </c>
      <c r="I57" s="142">
        <v>2.2469270404474193E-2</v>
      </c>
    </row>
    <row r="58" spans="1:9" ht="12.75" customHeight="1" x14ac:dyDescent="0.25">
      <c r="A58" s="202">
        <v>32</v>
      </c>
      <c r="B58" s="203" t="s">
        <v>403</v>
      </c>
      <c r="C58" s="202"/>
      <c r="D58" s="204">
        <v>527287748.44</v>
      </c>
      <c r="E58" s="142">
        <v>0.13044141059893316</v>
      </c>
      <c r="F58" s="142">
        <v>1.069538899844771</v>
      </c>
      <c r="G58" s="204">
        <v>7789388.5700000003</v>
      </c>
      <c r="H58" s="205"/>
      <c r="I58" s="142"/>
    </row>
    <row r="59" spans="1:9" ht="12.75" customHeight="1" x14ac:dyDescent="0.25">
      <c r="A59" s="202"/>
      <c r="B59" s="203"/>
      <c r="C59" s="202" t="s">
        <v>196</v>
      </c>
      <c r="D59" s="204"/>
      <c r="E59" s="142"/>
      <c r="F59" s="142"/>
      <c r="G59" s="204"/>
      <c r="H59" s="205">
        <v>105.1356</v>
      </c>
      <c r="I59" s="142">
        <v>1.7826751163182376E-2</v>
      </c>
    </row>
    <row r="60" spans="1:9" ht="12.75" customHeight="1" x14ac:dyDescent="0.25">
      <c r="A60" s="202"/>
      <c r="B60" s="203"/>
      <c r="C60" s="202" t="s">
        <v>197</v>
      </c>
      <c r="D60" s="204"/>
      <c r="E60" s="142"/>
      <c r="F60" s="142"/>
      <c r="G60" s="204"/>
      <c r="H60" s="205">
        <v>105.24039999999999</v>
      </c>
      <c r="I60" s="142">
        <v>1.8337553812316568E-2</v>
      </c>
    </row>
    <row r="61" spans="1:9" ht="12.75" customHeight="1" x14ac:dyDescent="0.25">
      <c r="A61" s="202"/>
      <c r="B61" s="203"/>
      <c r="C61" s="202" t="s">
        <v>198</v>
      </c>
      <c r="D61" s="204"/>
      <c r="E61" s="142"/>
      <c r="F61" s="142"/>
      <c r="G61" s="204"/>
      <c r="H61" s="205">
        <v>105.3408</v>
      </c>
      <c r="I61" s="142">
        <v>1.8852595375252967E-2</v>
      </c>
    </row>
    <row r="62" spans="1:9" ht="12.75" customHeight="1" x14ac:dyDescent="0.25">
      <c r="A62" s="202">
        <v>33</v>
      </c>
      <c r="B62" s="203" t="s">
        <v>420</v>
      </c>
      <c r="C62" s="202"/>
      <c r="D62" s="204">
        <v>55360830.609999999</v>
      </c>
      <c r="E62" s="142">
        <v>1.3695263844194387E-2</v>
      </c>
      <c r="F62" s="142">
        <v>3.845212168557708E-2</v>
      </c>
      <c r="G62" s="204">
        <v>916060.78</v>
      </c>
      <c r="H62" s="205">
        <v>120.654</v>
      </c>
      <c r="I62" s="142">
        <v>1.8337914928347274E-2</v>
      </c>
    </row>
    <row r="63" spans="1:9" ht="12.75" customHeight="1" x14ac:dyDescent="0.25">
      <c r="A63" s="202">
        <v>34</v>
      </c>
      <c r="B63" s="203" t="s">
        <v>421</v>
      </c>
      <c r="C63" s="202"/>
      <c r="D63" s="204">
        <v>4695701.45</v>
      </c>
      <c r="E63" s="142">
        <v>1.1616312396819394E-3</v>
      </c>
      <c r="F63" s="142" t="s">
        <v>195</v>
      </c>
      <c r="G63" s="204">
        <v>-59112.93</v>
      </c>
      <c r="H63" s="205">
        <v>85.539299999999997</v>
      </c>
      <c r="I63" s="142" t="s">
        <v>195</v>
      </c>
    </row>
    <row r="64" spans="1:9" ht="12.75" customHeight="1" x14ac:dyDescent="0.25">
      <c r="A64" s="202">
        <v>35</v>
      </c>
      <c r="B64" s="203" t="s">
        <v>422</v>
      </c>
      <c r="C64" s="202"/>
      <c r="D64" s="204">
        <v>11557484.24</v>
      </c>
      <c r="E64" s="142">
        <v>2.8591116552598717E-3</v>
      </c>
      <c r="F64" s="142">
        <v>0.21670299177046246</v>
      </c>
      <c r="G64" s="204">
        <v>-365318.28</v>
      </c>
      <c r="H64" s="205">
        <v>99.022800000000004</v>
      </c>
      <c r="I64" s="142">
        <v>-3.1661296394991122E-2</v>
      </c>
    </row>
    <row r="65" spans="1:9" ht="12.75" customHeight="1" x14ac:dyDescent="0.25">
      <c r="A65" s="202">
        <v>36</v>
      </c>
      <c r="B65" s="203" t="s">
        <v>423</v>
      </c>
      <c r="C65" s="202"/>
      <c r="D65" s="204">
        <v>53275577.409999996</v>
      </c>
      <c r="E65" s="142">
        <v>1.3179410081863152E-2</v>
      </c>
      <c r="F65" s="142">
        <v>2.2213254732847944E-2</v>
      </c>
      <c r="G65" s="204">
        <v>-4125620.28</v>
      </c>
      <c r="H65" s="205">
        <v>132.691</v>
      </c>
      <c r="I65" s="142">
        <v>-7.501141500785985E-2</v>
      </c>
    </row>
    <row r="66" spans="1:9" ht="12.75" customHeight="1" x14ac:dyDescent="0.25">
      <c r="A66" s="202">
        <v>37</v>
      </c>
      <c r="B66" s="203" t="s">
        <v>424</v>
      </c>
      <c r="C66" s="202"/>
      <c r="D66" s="204">
        <v>197149368.88</v>
      </c>
      <c r="E66" s="142">
        <v>4.8771172574139349E-2</v>
      </c>
      <c r="F66" s="142">
        <v>0.65873664218565997</v>
      </c>
      <c r="G66" s="204">
        <v>30061521.57</v>
      </c>
      <c r="H66" s="205">
        <v>26.833600000000001</v>
      </c>
      <c r="I66" s="142">
        <v>0.24169844149113401</v>
      </c>
    </row>
    <row r="67" spans="1:9" ht="12.75" customHeight="1" x14ac:dyDescent="0.25">
      <c r="A67" s="202">
        <v>38</v>
      </c>
      <c r="B67" s="203" t="s">
        <v>425</v>
      </c>
      <c r="C67" s="202"/>
      <c r="D67" s="204">
        <v>21231960.190000001</v>
      </c>
      <c r="E67" s="142">
        <v>5.2524012650734617E-3</v>
      </c>
      <c r="F67" s="142">
        <v>9.4259817955395828E-2</v>
      </c>
      <c r="G67" s="204">
        <v>1252330.03</v>
      </c>
      <c r="H67" s="205">
        <v>135.9922</v>
      </c>
      <c r="I67" s="142">
        <v>7.4486745129767454E-2</v>
      </c>
    </row>
    <row r="68" spans="1:9" ht="12.75" customHeight="1" x14ac:dyDescent="0.25">
      <c r="A68" s="202">
        <v>39</v>
      </c>
      <c r="B68" s="203" t="s">
        <v>426</v>
      </c>
      <c r="C68" s="202"/>
      <c r="D68" s="204">
        <v>86962884.959999993</v>
      </c>
      <c r="E68" s="142">
        <v>2.1513038028089005E-2</v>
      </c>
      <c r="F68" s="142">
        <v>0.7487834056526802</v>
      </c>
      <c r="G68" s="204">
        <v>1659127.24</v>
      </c>
      <c r="H68" s="205">
        <v>107.0009</v>
      </c>
      <c r="I68" s="142">
        <v>2.776577126928961E-2</v>
      </c>
    </row>
    <row r="69" spans="1:9" ht="12.75" customHeight="1" x14ac:dyDescent="0.25">
      <c r="A69" s="202">
        <v>40</v>
      </c>
      <c r="B69" s="203" t="s">
        <v>427</v>
      </c>
      <c r="C69" s="202"/>
      <c r="D69" s="204">
        <v>22225692.449999999</v>
      </c>
      <c r="E69" s="142">
        <v>5.4982325747057496E-3</v>
      </c>
      <c r="F69" s="142">
        <v>4.5543261694754207E-3</v>
      </c>
      <c r="G69" s="204">
        <v>599882.73</v>
      </c>
      <c r="H69" s="205">
        <v>115.00700000000001</v>
      </c>
      <c r="I69" s="142">
        <v>2.9040437932953689E-2</v>
      </c>
    </row>
    <row r="70" spans="1:9" ht="12.75" customHeight="1" x14ac:dyDescent="0.25">
      <c r="A70" s="202">
        <v>41</v>
      </c>
      <c r="B70" s="203" t="s">
        <v>428</v>
      </c>
      <c r="C70" s="202"/>
      <c r="D70" s="204">
        <v>67873412.969999999</v>
      </c>
      <c r="E70" s="142">
        <v>1.6790649424653123E-2</v>
      </c>
      <c r="F70" s="142">
        <v>2.9345112691224983E-2</v>
      </c>
      <c r="G70" s="204">
        <v>2871837.15</v>
      </c>
      <c r="H70" s="205">
        <v>22.3062</v>
      </c>
      <c r="I70" s="142">
        <v>5.0291692759710196E-2</v>
      </c>
    </row>
    <row r="71" spans="1:9" ht="12.75" customHeight="1" x14ac:dyDescent="0.25">
      <c r="A71" s="202">
        <v>42</v>
      </c>
      <c r="B71" s="203" t="s">
        <v>429</v>
      </c>
      <c r="C71" s="202"/>
      <c r="D71" s="204">
        <v>3672430.77</v>
      </c>
      <c r="E71" s="142">
        <v>9.0849266151731163E-4</v>
      </c>
      <c r="F71" s="142">
        <v>9.1624638102890399E-2</v>
      </c>
      <c r="G71" s="204">
        <v>140151.12</v>
      </c>
      <c r="H71" s="205">
        <v>107.0989</v>
      </c>
      <c r="I71" s="142">
        <v>4.3463476941753468E-2</v>
      </c>
    </row>
    <row r="72" spans="1:9" ht="12.75" customHeight="1" x14ac:dyDescent="0.25">
      <c r="A72" s="202">
        <v>43</v>
      </c>
      <c r="B72" s="203" t="s">
        <v>430</v>
      </c>
      <c r="C72" s="202"/>
      <c r="D72" s="204">
        <v>3320320.24</v>
      </c>
      <c r="E72" s="142">
        <v>8.2138691260540749E-4</v>
      </c>
      <c r="F72" s="142">
        <v>-3.4685210154389209E-5</v>
      </c>
      <c r="G72" s="204">
        <v>108236.89</v>
      </c>
      <c r="H72" s="205">
        <v>101.8779</v>
      </c>
      <c r="I72" s="142">
        <v>3.5493943231645148E-2</v>
      </c>
    </row>
    <row r="73" spans="1:9" ht="12.75" customHeight="1" x14ac:dyDescent="0.25">
      <c r="A73" s="202">
        <v>44</v>
      </c>
      <c r="B73" s="203" t="s">
        <v>431</v>
      </c>
      <c r="C73" s="202"/>
      <c r="D73" s="204">
        <v>84118976.569999993</v>
      </c>
      <c r="E73" s="142">
        <v>2.0809506752986845E-2</v>
      </c>
      <c r="F73" s="142">
        <v>8.9619803551236776E-2</v>
      </c>
      <c r="G73" s="204">
        <v>1833403.92</v>
      </c>
      <c r="H73" s="205">
        <v>20.117999999999999</v>
      </c>
      <c r="I73" s="142">
        <v>2.4093012364658065E-2</v>
      </c>
    </row>
    <row r="74" spans="1:9" ht="12.75" customHeight="1" x14ac:dyDescent="0.25">
      <c r="A74" s="202">
        <v>45</v>
      </c>
      <c r="B74" s="203" t="s">
        <v>432</v>
      </c>
      <c r="C74" s="202"/>
      <c r="D74" s="204">
        <v>26290321.489999998</v>
      </c>
      <c r="E74" s="142">
        <v>6.5037479638032428E-3</v>
      </c>
      <c r="F74" s="142">
        <v>6.1593020264967399E-3</v>
      </c>
      <c r="G74" s="204">
        <v>465938.66</v>
      </c>
      <c r="H74" s="205">
        <v>107.21559999999999</v>
      </c>
      <c r="I74" s="142">
        <v>1.7897000393997886E-2</v>
      </c>
    </row>
    <row r="75" spans="1:9" ht="12.75" customHeight="1" x14ac:dyDescent="0.25">
      <c r="A75" s="202">
        <v>46</v>
      </c>
      <c r="B75" s="203" t="s">
        <v>433</v>
      </c>
      <c r="C75" s="202"/>
      <c r="D75" s="204">
        <v>14212294.050000001</v>
      </c>
      <c r="E75" s="142">
        <v>3.5158633767114291E-3</v>
      </c>
      <c r="F75" s="142">
        <v>-1.5014558509425175E-3</v>
      </c>
      <c r="G75" s="204">
        <v>290089.06</v>
      </c>
      <c r="H75" s="205">
        <v>105.5754</v>
      </c>
      <c r="I75" s="142">
        <v>2.0564921506457435E-2</v>
      </c>
    </row>
    <row r="76" spans="1:9" ht="12.75" customHeight="1" x14ac:dyDescent="0.25">
      <c r="A76" s="202">
        <v>47</v>
      </c>
      <c r="B76" s="203" t="s">
        <v>434</v>
      </c>
      <c r="C76" s="202"/>
      <c r="D76" s="204">
        <v>22750973.649999999</v>
      </c>
      <c r="E76" s="142">
        <v>5.6281776016702759E-3</v>
      </c>
      <c r="F76" s="142">
        <v>1.1389712804793716E-2</v>
      </c>
      <c r="G76" s="204">
        <v>546517.99</v>
      </c>
      <c r="H76" s="205">
        <v>107.4605</v>
      </c>
      <c r="I76" s="142">
        <v>2.4395289290705377E-2</v>
      </c>
    </row>
    <row r="77" spans="1:9" ht="12.75" customHeight="1" x14ac:dyDescent="0.25">
      <c r="A77" s="202">
        <v>48</v>
      </c>
      <c r="B77" s="203" t="s">
        <v>435</v>
      </c>
      <c r="C77" s="202"/>
      <c r="D77" s="204">
        <v>19076351.27</v>
      </c>
      <c r="E77" s="142">
        <v>4.7191427756503217E-3</v>
      </c>
      <c r="F77" s="142">
        <v>1.5126241794192922E-2</v>
      </c>
      <c r="G77" s="204">
        <v>480333.27</v>
      </c>
      <c r="H77" s="205">
        <v>110.44759999999999</v>
      </c>
      <c r="I77" s="142">
        <v>2.5633501474641274E-2</v>
      </c>
    </row>
    <row r="78" spans="1:9" ht="12.75" customHeight="1" x14ac:dyDescent="0.25">
      <c r="A78" s="202">
        <v>49</v>
      </c>
      <c r="B78" s="203" t="s">
        <v>436</v>
      </c>
      <c r="C78" s="202"/>
      <c r="D78" s="204">
        <v>7152634.8899999997</v>
      </c>
      <c r="E78" s="142">
        <v>1.7694319416884973E-3</v>
      </c>
      <c r="F78" s="142">
        <v>1.2950861838453205E-2</v>
      </c>
      <c r="G78" s="204">
        <v>161990.37</v>
      </c>
      <c r="H78" s="205">
        <v>112.63120000000001</v>
      </c>
      <c r="I78" s="142">
        <v>2.302624706960555E-2</v>
      </c>
    </row>
    <row r="79" spans="1:9" ht="12.75" customHeight="1" x14ac:dyDescent="0.25">
      <c r="A79" s="202">
        <v>50</v>
      </c>
      <c r="B79" s="203" t="s">
        <v>383</v>
      </c>
      <c r="C79" s="202"/>
      <c r="D79" s="204">
        <v>1618788.9128</v>
      </c>
      <c r="E79" s="142">
        <v>4.0045897116377431E-4</v>
      </c>
      <c r="F79" s="142">
        <v>0.79258198822018211</v>
      </c>
      <c r="G79" s="204">
        <v>307444</v>
      </c>
      <c r="H79" s="205">
        <v>38.168300000000002</v>
      </c>
      <c r="I79" s="142">
        <v>0.28428905025000512</v>
      </c>
    </row>
    <row r="80" spans="1:9" ht="12.75" customHeight="1" x14ac:dyDescent="0.25">
      <c r="A80" s="202">
        <v>51</v>
      </c>
      <c r="B80" s="203" t="s">
        <v>384</v>
      </c>
      <c r="C80" s="202"/>
      <c r="D80" s="204">
        <v>11671379.869999999</v>
      </c>
      <c r="E80" s="142">
        <v>2.8872873651681866E-3</v>
      </c>
      <c r="F80" s="142">
        <v>0.76903017133193008</v>
      </c>
      <c r="G80" s="204">
        <v>1551380.16</v>
      </c>
      <c r="H80" s="205">
        <v>30.067599999999999</v>
      </c>
      <c r="I80" s="142">
        <v>0.2065504829396114</v>
      </c>
    </row>
    <row r="81" spans="1:9" ht="12.75" customHeight="1" x14ac:dyDescent="0.25">
      <c r="A81" s="202">
        <v>52</v>
      </c>
      <c r="B81" s="203" t="s">
        <v>437</v>
      </c>
      <c r="C81" s="202"/>
      <c r="D81" s="204">
        <v>1125017.01</v>
      </c>
      <c r="E81" s="142">
        <v>2.7830877194919809E-4</v>
      </c>
      <c r="F81" s="142">
        <v>2.7213833988994702E-2</v>
      </c>
      <c r="G81" s="204">
        <v>34015.49</v>
      </c>
      <c r="H81" s="205">
        <v>102.7319</v>
      </c>
      <c r="I81" s="142">
        <v>3.1059684535494663E-2</v>
      </c>
    </row>
    <row r="82" spans="1:9" ht="12.75" customHeight="1" x14ac:dyDescent="0.25">
      <c r="A82" s="202">
        <v>53</v>
      </c>
      <c r="B82" s="203" t="s">
        <v>385</v>
      </c>
      <c r="C82" s="202"/>
      <c r="D82" s="204">
        <v>17584741.649999999</v>
      </c>
      <c r="E82" s="142">
        <v>4.3501456512692336E-3</v>
      </c>
      <c r="F82" s="142">
        <v>0.18221929702217837</v>
      </c>
      <c r="G82" s="204">
        <v>2087620.51</v>
      </c>
      <c r="H82" s="205">
        <v>23.4572</v>
      </c>
      <c r="I82" s="142">
        <v>0.14149736003309094</v>
      </c>
    </row>
    <row r="83" spans="1:9" ht="12.75" customHeight="1" x14ac:dyDescent="0.25">
      <c r="A83" s="202">
        <v>54</v>
      </c>
      <c r="B83" s="203" t="s">
        <v>417</v>
      </c>
      <c r="C83" s="202"/>
      <c r="D83" s="204">
        <v>9900366.6999999993</v>
      </c>
      <c r="E83" s="142">
        <v>2.4491708779796448E-3</v>
      </c>
      <c r="F83" s="142">
        <v>0.40845095809379245</v>
      </c>
      <c r="G83" s="204">
        <v>234294.12</v>
      </c>
      <c r="H83" s="205">
        <v>19.7911</v>
      </c>
      <c r="I83" s="142">
        <v>3.1022734376628044E-2</v>
      </c>
    </row>
    <row r="84" spans="1:9" ht="12.75" customHeight="1" x14ac:dyDescent="0.25">
      <c r="A84" s="202">
        <v>55</v>
      </c>
      <c r="B84" s="203" t="s">
        <v>386</v>
      </c>
      <c r="C84" s="202"/>
      <c r="D84" s="204">
        <v>21490648.09</v>
      </c>
      <c r="E84" s="142">
        <v>5.3163959523778934E-3</v>
      </c>
      <c r="F84" s="142">
        <v>-2.1447926439655152E-2</v>
      </c>
      <c r="G84" s="204">
        <v>563064.22</v>
      </c>
      <c r="H84" s="205">
        <v>171.63849999999999</v>
      </c>
      <c r="I84" s="142">
        <v>2.5917126163685446E-2</v>
      </c>
    </row>
    <row r="85" spans="1:9" ht="12.75" customHeight="1" x14ac:dyDescent="0.25">
      <c r="A85" s="202">
        <v>56</v>
      </c>
      <c r="B85" s="203" t="s">
        <v>438</v>
      </c>
      <c r="C85" s="202"/>
      <c r="D85" s="204">
        <v>5342143.0999999996</v>
      </c>
      <c r="E85" s="142">
        <v>1.3215491610548023E-3</v>
      </c>
      <c r="F85" s="142">
        <v>-5.8316170009970775E-2</v>
      </c>
      <c r="G85" s="204">
        <v>251163.19</v>
      </c>
      <c r="H85" s="205">
        <v>112.4943</v>
      </c>
      <c r="I85" s="142">
        <v>4.7803692181591265E-2</v>
      </c>
    </row>
    <row r="86" spans="1:9" ht="12.75" customHeight="1" x14ac:dyDescent="0.25">
      <c r="A86" s="202">
        <v>57</v>
      </c>
      <c r="B86" s="203" t="s">
        <v>345</v>
      </c>
      <c r="C86" s="202"/>
      <c r="D86" s="204">
        <v>14741575.800100001</v>
      </c>
      <c r="E86" s="142">
        <v>3.6467980670993132E-3</v>
      </c>
      <c r="F86" s="142">
        <v>1.1141435727445241</v>
      </c>
      <c r="G86" s="204">
        <v>2176729.48</v>
      </c>
      <c r="H86" s="205"/>
      <c r="I86" s="142"/>
    </row>
    <row r="87" spans="1:9" ht="12.75" customHeight="1" x14ac:dyDescent="0.25">
      <c r="A87" s="202"/>
      <c r="B87" s="203"/>
      <c r="C87" s="202" t="s">
        <v>346</v>
      </c>
      <c r="D87" s="204"/>
      <c r="E87" s="142"/>
      <c r="F87" s="142"/>
      <c r="G87" s="204"/>
      <c r="H87" s="205">
        <v>34.243400000000001</v>
      </c>
      <c r="I87" s="142">
        <v>0.2497956144704955</v>
      </c>
    </row>
    <row r="88" spans="1:9" ht="12.75" customHeight="1" x14ac:dyDescent="0.25">
      <c r="A88" s="202"/>
      <c r="B88" s="203"/>
      <c r="C88" s="202" t="s">
        <v>347</v>
      </c>
      <c r="D88" s="204"/>
      <c r="E88" s="142"/>
      <c r="F88" s="142"/>
      <c r="G88" s="204"/>
      <c r="H88" s="205">
        <v>34.243099999999998</v>
      </c>
      <c r="I88" s="142">
        <v>0.24988046180070156</v>
      </c>
    </row>
    <row r="89" spans="1:9" ht="12.75" customHeight="1" x14ac:dyDescent="0.25">
      <c r="A89" s="202"/>
      <c r="B89" s="203"/>
      <c r="C89" s="202" t="s">
        <v>348</v>
      </c>
      <c r="D89" s="204"/>
      <c r="E89" s="142"/>
      <c r="F89" s="142"/>
      <c r="G89" s="204"/>
      <c r="H89" s="205">
        <v>34.243600000000001</v>
      </c>
      <c r="I89" s="142" t="s">
        <v>195</v>
      </c>
    </row>
    <row r="90" spans="1:9" ht="12.75" customHeight="1" x14ac:dyDescent="0.25">
      <c r="A90" s="202">
        <v>58</v>
      </c>
      <c r="B90" s="203" t="s">
        <v>349</v>
      </c>
      <c r="C90" s="202"/>
      <c r="D90" s="204">
        <v>908310.19</v>
      </c>
      <c r="E90" s="142">
        <v>2.2469944123586433E-4</v>
      </c>
      <c r="F90" s="142">
        <v>-0.85861970860212933</v>
      </c>
      <c r="G90" s="204">
        <v>-23036.7</v>
      </c>
      <c r="H90" s="205"/>
      <c r="I90" s="142"/>
    </row>
    <row r="91" spans="1:9" ht="12.75" customHeight="1" x14ac:dyDescent="0.25">
      <c r="A91" s="202"/>
      <c r="B91" s="203"/>
      <c r="C91" s="202" t="s">
        <v>346</v>
      </c>
      <c r="D91" s="204"/>
      <c r="E91" s="142"/>
      <c r="F91" s="142"/>
      <c r="G91" s="204"/>
      <c r="H91" s="205">
        <v>10.950200000000001</v>
      </c>
      <c r="I91" s="142" t="s">
        <v>195</v>
      </c>
    </row>
    <row r="92" spans="1:9" ht="12.75" customHeight="1" x14ac:dyDescent="0.25">
      <c r="A92" s="202"/>
      <c r="B92" s="203"/>
      <c r="C92" s="202" t="s">
        <v>347</v>
      </c>
      <c r="D92" s="204"/>
      <c r="E92" s="142"/>
      <c r="F92" s="142"/>
      <c r="G92" s="204"/>
      <c r="H92" s="205">
        <v>10.950200000000001</v>
      </c>
      <c r="I92" s="142" t="s">
        <v>195</v>
      </c>
    </row>
    <row r="93" spans="1:9" ht="12.75" customHeight="1" x14ac:dyDescent="0.25">
      <c r="A93" s="202">
        <v>59</v>
      </c>
      <c r="B93" s="203" t="s">
        <v>350</v>
      </c>
      <c r="C93" s="202"/>
      <c r="D93" s="204">
        <v>44032874.969999999</v>
      </c>
      <c r="E93" s="142">
        <v>1.0892933395107763E-2</v>
      </c>
      <c r="F93" s="142">
        <v>0.32416760108939491</v>
      </c>
      <c r="G93" s="204">
        <v>1006305.73</v>
      </c>
      <c r="H93" s="205">
        <v>106.17189999999999</v>
      </c>
      <c r="I93" s="142">
        <v>1.9475992763837501E-2</v>
      </c>
    </row>
    <row r="94" spans="1:9" ht="12.75" customHeight="1" x14ac:dyDescent="0.25">
      <c r="A94" s="202">
        <v>60</v>
      </c>
      <c r="B94" s="203" t="s">
        <v>351</v>
      </c>
      <c r="C94" s="202"/>
      <c r="D94" s="204">
        <v>30959954.640000001</v>
      </c>
      <c r="E94" s="142">
        <v>7.6589303796049078E-3</v>
      </c>
      <c r="F94" s="142">
        <v>0.84057630350050017</v>
      </c>
      <c r="G94" s="204">
        <v>8988745.8000000007</v>
      </c>
      <c r="H94" s="205"/>
      <c r="I94" s="142"/>
    </row>
    <row r="95" spans="1:9" ht="12.75" customHeight="1" x14ac:dyDescent="0.25">
      <c r="A95" s="202"/>
      <c r="B95" s="203"/>
      <c r="C95" s="202" t="s">
        <v>346</v>
      </c>
      <c r="D95" s="204"/>
      <c r="E95" s="142"/>
      <c r="F95" s="142"/>
      <c r="G95" s="204"/>
      <c r="H95" s="205">
        <v>21.3538</v>
      </c>
      <c r="I95" s="142">
        <v>0.48671247850394417</v>
      </c>
    </row>
    <row r="96" spans="1:9" ht="12.75" customHeight="1" x14ac:dyDescent="0.25">
      <c r="A96" s="202"/>
      <c r="B96" s="203"/>
      <c r="C96" s="202" t="s">
        <v>347</v>
      </c>
      <c r="D96" s="204"/>
      <c r="E96" s="142"/>
      <c r="F96" s="142"/>
      <c r="G96" s="204"/>
      <c r="H96" s="205">
        <v>21.3537</v>
      </c>
      <c r="I96" s="142">
        <v>0.48672621824283396</v>
      </c>
    </row>
    <row r="97" spans="1:9" ht="12.75" customHeight="1" x14ac:dyDescent="0.25">
      <c r="A97" s="202">
        <v>61</v>
      </c>
      <c r="B97" s="203" t="s">
        <v>352</v>
      </c>
      <c r="C97" s="202"/>
      <c r="D97" s="204">
        <v>49955823.250100002</v>
      </c>
      <c r="E97" s="142">
        <v>1.2358163207191445E-2</v>
      </c>
      <c r="F97" s="142">
        <v>2.1427727400655443</v>
      </c>
      <c r="G97" s="204">
        <v>12218365.48</v>
      </c>
      <c r="H97" s="205"/>
      <c r="I97" s="142"/>
    </row>
    <row r="98" spans="1:9" ht="12.75" customHeight="1" x14ac:dyDescent="0.25">
      <c r="A98" s="202"/>
      <c r="B98" s="203"/>
      <c r="C98" s="202" t="s">
        <v>346</v>
      </c>
      <c r="D98" s="204"/>
      <c r="E98" s="142"/>
      <c r="F98" s="142"/>
      <c r="G98" s="204"/>
      <c r="H98" s="205">
        <v>51.001800000000003</v>
      </c>
      <c r="I98" s="142">
        <v>0.56747270849724651</v>
      </c>
    </row>
    <row r="99" spans="1:9" ht="12.75" customHeight="1" x14ac:dyDescent="0.25">
      <c r="A99" s="202"/>
      <c r="B99" s="203"/>
      <c r="C99" s="202" t="s">
        <v>347</v>
      </c>
      <c r="D99" s="204"/>
      <c r="E99" s="142"/>
      <c r="F99" s="142"/>
      <c r="G99" s="204"/>
      <c r="H99" s="205">
        <v>51.002400000000002</v>
      </c>
      <c r="I99" s="142">
        <v>0.56747669640634457</v>
      </c>
    </row>
    <row r="100" spans="1:9" ht="12.75" customHeight="1" x14ac:dyDescent="0.25">
      <c r="A100" s="202"/>
      <c r="B100" s="203"/>
      <c r="C100" s="202" t="s">
        <v>348</v>
      </c>
      <c r="D100" s="204"/>
      <c r="E100" s="142"/>
      <c r="F100" s="142"/>
      <c r="G100" s="204"/>
      <c r="H100" s="205">
        <v>51.002099999999999</v>
      </c>
      <c r="I100" s="142" t="s">
        <v>195</v>
      </c>
    </row>
    <row r="101" spans="1:9" ht="12.75" customHeight="1" x14ac:dyDescent="0.25">
      <c r="A101" s="202">
        <v>62</v>
      </c>
      <c r="B101" s="203" t="s">
        <v>387</v>
      </c>
      <c r="C101" s="202"/>
      <c r="D101" s="204">
        <v>3781089.59</v>
      </c>
      <c r="E101" s="142">
        <v>9.353728797600998E-4</v>
      </c>
      <c r="F101" s="142">
        <v>-0.23253149253509436</v>
      </c>
      <c r="G101" s="204">
        <v>216602</v>
      </c>
      <c r="H101" s="205">
        <v>109.1645</v>
      </c>
      <c r="I101" s="142">
        <v>6.031275800106848E-2</v>
      </c>
    </row>
    <row r="102" spans="1:9" ht="12.75" customHeight="1" x14ac:dyDescent="0.25">
      <c r="A102" s="202">
        <v>63</v>
      </c>
      <c r="B102" s="203" t="s">
        <v>388</v>
      </c>
      <c r="C102" s="202"/>
      <c r="D102" s="204">
        <v>67810435.140000001</v>
      </c>
      <c r="E102" s="142">
        <v>1.6775069853525282E-2</v>
      </c>
      <c r="F102" s="142">
        <v>0.43413244099976067</v>
      </c>
      <c r="G102" s="204">
        <v>11016038.550000001</v>
      </c>
      <c r="H102" s="205">
        <v>13.855499999999999</v>
      </c>
      <c r="I102" s="142">
        <v>0.21995351048655493</v>
      </c>
    </row>
    <row r="103" spans="1:9" ht="12.75" customHeight="1" x14ac:dyDescent="0.25">
      <c r="A103" s="202">
        <v>64</v>
      </c>
      <c r="B103" s="203" t="s">
        <v>389</v>
      </c>
      <c r="C103" s="202"/>
      <c r="D103" s="204">
        <v>6721243.3099999996</v>
      </c>
      <c r="E103" s="142">
        <v>1.6627135011744074E-3</v>
      </c>
      <c r="F103" s="142">
        <v>0.83223285122937563</v>
      </c>
      <c r="G103" s="204">
        <v>1185133.69</v>
      </c>
      <c r="H103" s="205">
        <v>185.10319999999999</v>
      </c>
      <c r="I103" s="142">
        <v>0.28754276953939306</v>
      </c>
    </row>
    <row r="104" spans="1:9" ht="12.75" customHeight="1" x14ac:dyDescent="0.25">
      <c r="A104" s="202">
        <v>65</v>
      </c>
      <c r="B104" s="203" t="s">
        <v>390</v>
      </c>
      <c r="C104" s="202"/>
      <c r="D104" s="204">
        <v>20031800.780000001</v>
      </c>
      <c r="E104" s="142">
        <v>4.9555036283520631E-3</v>
      </c>
      <c r="F104" s="142">
        <v>4.4567946272171741E-2</v>
      </c>
      <c r="G104" s="204">
        <v>376467.59</v>
      </c>
      <c r="H104" s="205">
        <v>103.50539999999999</v>
      </c>
      <c r="I104" s="142">
        <v>1.876596967680718E-2</v>
      </c>
    </row>
    <row r="105" spans="1:9" ht="12.75" customHeight="1" x14ac:dyDescent="0.25">
      <c r="A105" s="202">
        <v>66</v>
      </c>
      <c r="B105" s="203" t="s">
        <v>391</v>
      </c>
      <c r="C105" s="202"/>
      <c r="D105" s="204">
        <v>20177453.199999999</v>
      </c>
      <c r="E105" s="142">
        <v>4.9915353912332559E-3</v>
      </c>
      <c r="F105" s="142" t="s">
        <v>195</v>
      </c>
      <c r="G105" s="204">
        <v>155289</v>
      </c>
      <c r="H105" s="205">
        <v>100.7587</v>
      </c>
      <c r="I105" s="142" t="s">
        <v>195</v>
      </c>
    </row>
    <row r="106" spans="1:9" ht="12.75" customHeight="1" x14ac:dyDescent="0.25">
      <c r="A106" s="202">
        <v>67</v>
      </c>
      <c r="B106" s="203" t="s">
        <v>392</v>
      </c>
      <c r="C106" s="202"/>
      <c r="D106" s="204">
        <v>11318855.390000001</v>
      </c>
      <c r="E106" s="142">
        <v>2.8000792125458282E-3</v>
      </c>
      <c r="F106" s="142" t="s">
        <v>195</v>
      </c>
      <c r="G106" s="204">
        <v>-33197.64</v>
      </c>
      <c r="H106" s="205">
        <v>85.124700000000004</v>
      </c>
      <c r="I106" s="142" t="s">
        <v>195</v>
      </c>
    </row>
    <row r="107" spans="1:9" ht="12.75" customHeight="1" x14ac:dyDescent="0.25">
      <c r="A107" s="202">
        <v>68</v>
      </c>
      <c r="B107" s="203" t="s">
        <v>416</v>
      </c>
      <c r="C107" s="202"/>
      <c r="D107" s="204">
        <v>59108092.159999996</v>
      </c>
      <c r="E107" s="142">
        <v>1.4622268281356585E-2</v>
      </c>
      <c r="F107" s="142">
        <v>0.16054399264659977</v>
      </c>
      <c r="G107" s="204">
        <v>730516.92</v>
      </c>
      <c r="H107" s="205">
        <v>18.241399999999999</v>
      </c>
      <c r="I107" s="142">
        <v>1.3788465706679558E-2</v>
      </c>
    </row>
    <row r="108" spans="1:9" ht="12.75" customHeight="1" x14ac:dyDescent="0.25">
      <c r="A108" s="202">
        <v>69</v>
      </c>
      <c r="B108" s="203" t="s">
        <v>393</v>
      </c>
      <c r="C108" s="202"/>
      <c r="D108" s="204">
        <v>9264909.5399999991</v>
      </c>
      <c r="E108" s="142">
        <v>2.2919703198957054E-3</v>
      </c>
      <c r="F108" s="142">
        <v>0.11655064465394918</v>
      </c>
      <c r="G108" s="204">
        <v>746580.18</v>
      </c>
      <c r="H108" s="205">
        <v>17.4816</v>
      </c>
      <c r="I108" s="142">
        <v>9.0983979979655044E-2</v>
      </c>
    </row>
    <row r="109" spans="1:9" ht="12.75" customHeight="1" x14ac:dyDescent="0.25">
      <c r="A109" s="202">
        <v>70</v>
      </c>
      <c r="B109" s="203" t="s">
        <v>394</v>
      </c>
      <c r="C109" s="202"/>
      <c r="D109" s="204">
        <v>19798364.591899998</v>
      </c>
      <c r="E109" s="142">
        <v>4.8977557558655717E-3</v>
      </c>
      <c r="F109" s="142">
        <v>-0.1903353465000665</v>
      </c>
      <c r="G109" s="204">
        <v>103796.1</v>
      </c>
      <c r="H109" s="205">
        <v>106.1855</v>
      </c>
      <c r="I109" s="142">
        <v>4.5266633240940626E-3</v>
      </c>
    </row>
    <row r="110" spans="1:9" ht="12.75" customHeight="1" x14ac:dyDescent="0.25">
      <c r="A110" s="202">
        <v>71</v>
      </c>
      <c r="B110" s="203" t="s">
        <v>395</v>
      </c>
      <c r="C110" s="202"/>
      <c r="D110" s="204">
        <v>14687389.344000001</v>
      </c>
      <c r="E110" s="142">
        <v>3.6333933221759721E-3</v>
      </c>
      <c r="F110" s="142">
        <v>3.6881567113241929E-3</v>
      </c>
      <c r="G110" s="204">
        <v>339505.57</v>
      </c>
      <c r="H110" s="205">
        <v>105.7407</v>
      </c>
      <c r="I110" s="142">
        <v>2.3321194337802189E-2</v>
      </c>
    </row>
    <row r="111" spans="1:9" ht="12.75" customHeight="1" x14ac:dyDescent="0.25">
      <c r="A111" s="202">
        <v>72</v>
      </c>
      <c r="B111" s="203" t="s">
        <v>439</v>
      </c>
      <c r="C111" s="202"/>
      <c r="D111" s="204">
        <v>26077774.9133</v>
      </c>
      <c r="E111" s="142">
        <v>6.4511678017100645E-3</v>
      </c>
      <c r="F111" s="142">
        <v>2.9643703727895057E-2</v>
      </c>
      <c r="G111" s="204">
        <v>586878.17000000004</v>
      </c>
      <c r="H111" s="205">
        <v>14.201599999999999</v>
      </c>
      <c r="I111" s="142">
        <v>2.3819136051675353E-2</v>
      </c>
    </row>
    <row r="112" spans="1:9" ht="12.75" customHeight="1" x14ac:dyDescent="0.25">
      <c r="A112" s="202">
        <v>73</v>
      </c>
      <c r="B112" s="203" t="s">
        <v>440</v>
      </c>
      <c r="C112" s="202"/>
      <c r="D112" s="204">
        <v>15157630.900599999</v>
      </c>
      <c r="E112" s="142">
        <v>3.7497225411775807E-3</v>
      </c>
      <c r="F112" s="142">
        <v>6.6211867076666374E-3</v>
      </c>
      <c r="G112" s="204" t="s">
        <v>195</v>
      </c>
      <c r="H112" s="205">
        <v>110.02930000000001</v>
      </c>
      <c r="I112" s="142">
        <v>1.8465414719755942E-2</v>
      </c>
    </row>
    <row r="113" spans="1:9" ht="12.75" customHeight="1" x14ac:dyDescent="0.25">
      <c r="A113" s="202">
        <v>74</v>
      </c>
      <c r="B113" s="203" t="s">
        <v>441</v>
      </c>
      <c r="C113" s="202"/>
      <c r="D113" s="204">
        <v>13436934.258199999</v>
      </c>
      <c r="E113" s="142">
        <v>3.324053448900076E-3</v>
      </c>
      <c r="F113" s="142">
        <v>-5.8409256876836971E-2</v>
      </c>
      <c r="G113" s="204">
        <v>-1066158.1399999999</v>
      </c>
      <c r="H113" s="205">
        <v>96.070700000000002</v>
      </c>
      <c r="I113" s="142">
        <v>-7.7815416602273244E-2</v>
      </c>
    </row>
    <row r="114" spans="1:9" ht="12.75" customHeight="1" x14ac:dyDescent="0.25">
      <c r="A114" s="202">
        <v>75</v>
      </c>
      <c r="B114" s="203" t="s">
        <v>396</v>
      </c>
      <c r="C114" s="202"/>
      <c r="D114" s="204">
        <v>11226166.1708</v>
      </c>
      <c r="E114" s="142">
        <v>2.7771495834476136E-3</v>
      </c>
      <c r="F114" s="142">
        <v>-1.4288767980356717E-2</v>
      </c>
      <c r="G114" s="204">
        <v>642329.13</v>
      </c>
      <c r="H114" s="205">
        <v>135.9648</v>
      </c>
      <c r="I114" s="142">
        <v>3.7689322388982364E-2</v>
      </c>
    </row>
    <row r="115" spans="1:9" ht="12.75" customHeight="1" x14ac:dyDescent="0.25">
      <c r="A115" s="202">
        <v>76</v>
      </c>
      <c r="B115" s="203" t="s">
        <v>397</v>
      </c>
      <c r="C115" s="202"/>
      <c r="D115" s="204">
        <v>126856538.66</v>
      </c>
      <c r="E115" s="142">
        <v>3.1382003271391047E-2</v>
      </c>
      <c r="F115" s="142">
        <v>1.4512486518841814</v>
      </c>
      <c r="G115" s="204">
        <v>1429756.08</v>
      </c>
      <c r="H115" s="205">
        <v>102.8335</v>
      </c>
      <c r="I115" s="142">
        <v>1.4892745584730251E-2</v>
      </c>
    </row>
    <row r="116" spans="1:9" ht="12.75" customHeight="1" x14ac:dyDescent="0.25">
      <c r="A116" s="202">
        <v>77</v>
      </c>
      <c r="B116" s="203" t="s">
        <v>398</v>
      </c>
      <c r="C116" s="202"/>
      <c r="D116" s="204">
        <v>4010472.037</v>
      </c>
      <c r="E116" s="142">
        <v>9.9211793033606582E-4</v>
      </c>
      <c r="F116" s="142">
        <v>-6.2803165630908334E-2</v>
      </c>
      <c r="G116" s="204">
        <v>250518</v>
      </c>
      <c r="H116" s="205">
        <v>144.048</v>
      </c>
      <c r="I116" s="142">
        <v>-6.3777569002694172E-3</v>
      </c>
    </row>
    <row r="117" spans="1:9" ht="12.75" customHeight="1" x14ac:dyDescent="0.25">
      <c r="A117" s="202">
        <v>78</v>
      </c>
      <c r="B117" s="203" t="s">
        <v>399</v>
      </c>
      <c r="C117" s="202"/>
      <c r="D117" s="204">
        <v>14972660.5263</v>
      </c>
      <c r="E117" s="142">
        <v>3.7039642306268663E-3</v>
      </c>
      <c r="F117" s="142">
        <v>-0.15301205136948667</v>
      </c>
      <c r="G117" s="204">
        <v>100772.14</v>
      </c>
      <c r="H117" s="205">
        <v>113.1837</v>
      </c>
      <c r="I117" s="142">
        <v>-8.845488984515747E-3</v>
      </c>
    </row>
    <row r="118" spans="1:9" ht="12.75" customHeight="1" x14ac:dyDescent="0.25">
      <c r="A118" s="202">
        <v>79</v>
      </c>
      <c r="B118" s="203" t="s">
        <v>400</v>
      </c>
      <c r="C118" s="202"/>
      <c r="D118" s="204">
        <v>5431197.3720000004</v>
      </c>
      <c r="E118" s="142">
        <v>1.3435795702458155E-3</v>
      </c>
      <c r="F118" s="142">
        <v>-0.18620079930083586</v>
      </c>
      <c r="G118" s="204">
        <v>107648.17</v>
      </c>
      <c r="H118" s="205">
        <v>112.1245</v>
      </c>
      <c r="I118" s="142">
        <v>-2.3800626379101566E-3</v>
      </c>
    </row>
    <row r="119" spans="1:9" ht="12.75" customHeight="1" x14ac:dyDescent="0.25">
      <c r="A119" s="202">
        <v>80</v>
      </c>
      <c r="B119" s="203" t="s">
        <v>401</v>
      </c>
      <c r="C119" s="202"/>
      <c r="D119" s="204">
        <v>5479921.3124000002</v>
      </c>
      <c r="E119" s="142">
        <v>1.3556329880134719E-3</v>
      </c>
      <c r="F119" s="142">
        <v>-8.188768013432994E-2</v>
      </c>
      <c r="G119" s="204">
        <v>-469445.03</v>
      </c>
      <c r="H119" s="205">
        <v>85.078299999999999</v>
      </c>
      <c r="I119" s="142">
        <v>-7.8844396516255882E-2</v>
      </c>
    </row>
    <row r="120" spans="1:9" ht="12.75" customHeight="1" x14ac:dyDescent="0.25">
      <c r="A120" s="202">
        <v>81</v>
      </c>
      <c r="B120" s="203" t="s">
        <v>402</v>
      </c>
      <c r="C120" s="202"/>
      <c r="D120" s="204">
        <v>13504858.486300001</v>
      </c>
      <c r="E120" s="142">
        <v>3.3408566690648167E-3</v>
      </c>
      <c r="F120" s="142">
        <v>4.4676971153082617E-3</v>
      </c>
      <c r="G120" s="204" t="s">
        <v>195</v>
      </c>
      <c r="H120" s="205">
        <v>104.63339999999999</v>
      </c>
      <c r="I120" s="142">
        <v>4.4677828123798891E-3</v>
      </c>
    </row>
    <row r="121" spans="1:9" ht="12.75" customHeight="1" x14ac:dyDescent="0.25">
      <c r="A121" s="202">
        <v>82</v>
      </c>
      <c r="B121" s="203" t="s">
        <v>353</v>
      </c>
      <c r="C121" s="202"/>
      <c r="D121" s="204">
        <v>22268818.774099998</v>
      </c>
      <c r="E121" s="142">
        <v>5.5089012438834309E-3</v>
      </c>
      <c r="F121" s="142">
        <v>3.9119098556206239E-2</v>
      </c>
      <c r="G121" s="204">
        <v>515000.94</v>
      </c>
      <c r="H121" s="205">
        <v>114.72799999999999</v>
      </c>
      <c r="I121" s="142">
        <v>2.8017619882223385E-2</v>
      </c>
    </row>
    <row r="122" spans="1:9" ht="12.75" customHeight="1" x14ac:dyDescent="0.25">
      <c r="A122" s="202">
        <v>83</v>
      </c>
      <c r="B122" s="203" t="s">
        <v>354</v>
      </c>
      <c r="C122" s="202"/>
      <c r="D122" s="204">
        <v>7120609.7788000004</v>
      </c>
      <c r="E122" s="142">
        <v>1.7615095109248875E-3</v>
      </c>
      <c r="F122" s="142">
        <v>-0.48769678639644543</v>
      </c>
      <c r="G122" s="204">
        <v>103249.17</v>
      </c>
      <c r="H122" s="205">
        <v>145.22829999999999</v>
      </c>
      <c r="I122" s="142">
        <v>5.2523135414922713E-2</v>
      </c>
    </row>
    <row r="123" spans="1:9" ht="12.75" customHeight="1" x14ac:dyDescent="0.25">
      <c r="A123" s="202">
        <v>84</v>
      </c>
      <c r="B123" s="203" t="s">
        <v>355</v>
      </c>
      <c r="C123" s="202"/>
      <c r="D123" s="204">
        <v>8204361.3715000004</v>
      </c>
      <c r="E123" s="142">
        <v>2.0296099682347059E-3</v>
      </c>
      <c r="F123" s="142">
        <v>0.19774450907201763</v>
      </c>
      <c r="G123" s="204">
        <v>551584.92000000004</v>
      </c>
      <c r="H123" s="205">
        <v>98.998000000000005</v>
      </c>
      <c r="I123" s="142">
        <v>9.1067394059624232E-2</v>
      </c>
    </row>
    <row r="124" spans="1:9" ht="12.75" customHeight="1" x14ac:dyDescent="0.25">
      <c r="A124" s="202">
        <v>85</v>
      </c>
      <c r="B124" s="203" t="s">
        <v>356</v>
      </c>
      <c r="C124" s="202"/>
      <c r="D124" s="204">
        <v>25887434.827799998</v>
      </c>
      <c r="E124" s="142">
        <v>6.404081122151138E-3</v>
      </c>
      <c r="F124" s="142">
        <v>5.2595992141487007E-3</v>
      </c>
      <c r="G124" s="204">
        <v>491392.51</v>
      </c>
      <c r="H124" s="205">
        <v>106.6168</v>
      </c>
      <c r="I124" s="142">
        <v>1.9189480104082463E-2</v>
      </c>
    </row>
    <row r="125" spans="1:9" ht="12.75" customHeight="1" x14ac:dyDescent="0.25">
      <c r="A125" s="202">
        <v>86</v>
      </c>
      <c r="B125" s="203" t="s">
        <v>357</v>
      </c>
      <c r="C125" s="202"/>
      <c r="D125" s="204">
        <v>18808324.070999999</v>
      </c>
      <c r="E125" s="142">
        <v>4.6528377154248998E-3</v>
      </c>
      <c r="F125" s="142">
        <v>2.5566721499207794E-2</v>
      </c>
      <c r="G125" s="204">
        <v>627513</v>
      </c>
      <c r="H125" s="205">
        <v>104.60380000000001</v>
      </c>
      <c r="I125" s="142">
        <v>3.4337573370038128E-2</v>
      </c>
    </row>
    <row r="126" spans="1:9" ht="12.75" customHeight="1" x14ac:dyDescent="0.25">
      <c r="A126" s="202">
        <v>87</v>
      </c>
      <c r="B126" s="203" t="s">
        <v>358</v>
      </c>
      <c r="C126" s="202"/>
      <c r="D126" s="204">
        <v>32425129.2117</v>
      </c>
      <c r="E126" s="142">
        <v>8.0213879532384114E-3</v>
      </c>
      <c r="F126" s="142">
        <v>4.9667947690058521E-3</v>
      </c>
      <c r="G126" s="204">
        <v>1028453.4</v>
      </c>
      <c r="H126" s="205">
        <v>103.30110000000001</v>
      </c>
      <c r="I126" s="142">
        <v>3.2347200749917822E-2</v>
      </c>
    </row>
    <row r="127" spans="1:9" ht="12.75" customHeight="1" x14ac:dyDescent="0.25">
      <c r="A127" s="202">
        <v>88</v>
      </c>
      <c r="B127" s="203" t="s">
        <v>359</v>
      </c>
      <c r="C127" s="202"/>
      <c r="D127" s="204">
        <v>4517565.5895999996</v>
      </c>
      <c r="E127" s="142">
        <v>1.1175636637187655E-3</v>
      </c>
      <c r="F127" s="142">
        <v>-8.7455063936254976E-2</v>
      </c>
      <c r="G127" s="204">
        <v>-417468.13</v>
      </c>
      <c r="H127" s="205">
        <v>92.250799999999998</v>
      </c>
      <c r="I127" s="142">
        <v>-8.450378550680343E-2</v>
      </c>
    </row>
    <row r="128" spans="1:9" ht="12.75" customHeight="1" x14ac:dyDescent="0.25">
      <c r="A128" s="202">
        <v>89</v>
      </c>
      <c r="B128" s="203" t="s">
        <v>360</v>
      </c>
      <c r="C128" s="202"/>
      <c r="D128" s="204">
        <v>8196285.7222999996</v>
      </c>
      <c r="E128" s="142">
        <v>2.0276121993195988E-3</v>
      </c>
      <c r="F128" s="142">
        <v>-9.5918221295967013E-2</v>
      </c>
      <c r="G128" s="204">
        <v>-739519.61</v>
      </c>
      <c r="H128" s="205">
        <v>91.273499999999999</v>
      </c>
      <c r="I128" s="142">
        <v>-8.2260566871148411E-2</v>
      </c>
    </row>
    <row r="129" spans="1:9" ht="12.75" customHeight="1" x14ac:dyDescent="0.25">
      <c r="A129" s="202">
        <v>90</v>
      </c>
      <c r="B129" s="203" t="s">
        <v>361</v>
      </c>
      <c r="C129" s="202"/>
      <c r="D129" s="204">
        <v>25205498.004099999</v>
      </c>
      <c r="E129" s="142">
        <v>6.2353823395870566E-3</v>
      </c>
      <c r="F129" s="142">
        <v>-1.7531994861340498E-2</v>
      </c>
      <c r="G129" s="204">
        <v>591967.66</v>
      </c>
      <c r="H129" s="205">
        <v>109.67749999999999</v>
      </c>
      <c r="I129" s="142">
        <v>2.353397906037662E-2</v>
      </c>
    </row>
    <row r="130" spans="1:9" ht="12.75" customHeight="1" x14ac:dyDescent="0.25">
      <c r="A130" s="202">
        <v>91</v>
      </c>
      <c r="B130" s="203" t="s">
        <v>362</v>
      </c>
      <c r="C130" s="202"/>
      <c r="D130" s="204">
        <v>24159533.627799999</v>
      </c>
      <c r="E130" s="142">
        <v>5.9766297531966854E-3</v>
      </c>
      <c r="F130" s="142">
        <v>-1.8896818063087843E-2</v>
      </c>
      <c r="G130" s="204">
        <v>577450.69999999995</v>
      </c>
      <c r="H130" s="205">
        <v>110.7141</v>
      </c>
      <c r="I130" s="142">
        <v>2.3924599915654893E-2</v>
      </c>
    </row>
    <row r="131" spans="1:9" ht="12.75" customHeight="1" x14ac:dyDescent="0.25">
      <c r="A131" s="202">
        <v>92</v>
      </c>
      <c r="B131" s="203" t="s">
        <v>363</v>
      </c>
      <c r="C131" s="202"/>
      <c r="D131" s="204">
        <v>24658106.416000001</v>
      </c>
      <c r="E131" s="142">
        <v>6.0999676042494712E-3</v>
      </c>
      <c r="F131" s="142">
        <v>1.996638810643854E-2</v>
      </c>
      <c r="G131" s="204">
        <v>1001400.68</v>
      </c>
      <c r="H131" s="205">
        <v>109.381</v>
      </c>
      <c r="I131" s="142">
        <v>4.1862724553749987E-2</v>
      </c>
    </row>
    <row r="132" spans="1:9" ht="12.75" customHeight="1" x14ac:dyDescent="0.25">
      <c r="A132" s="202">
        <v>93</v>
      </c>
      <c r="B132" s="203" t="s">
        <v>364</v>
      </c>
      <c r="C132" s="202"/>
      <c r="D132" s="204">
        <v>26520918.5645</v>
      </c>
      <c r="E132" s="142">
        <v>6.5607934911585787E-3</v>
      </c>
      <c r="F132" s="142">
        <v>7.2871747437391618E-3</v>
      </c>
      <c r="G132" s="204">
        <v>927508.19</v>
      </c>
      <c r="H132" s="205">
        <v>107.0558</v>
      </c>
      <c r="I132" s="142">
        <v>3.5544180179761867E-2</v>
      </c>
    </row>
    <row r="133" spans="1:9" ht="12.75" customHeight="1" x14ac:dyDescent="0.25">
      <c r="A133" s="202">
        <v>94</v>
      </c>
      <c r="B133" s="203" t="s">
        <v>365</v>
      </c>
      <c r="C133" s="202"/>
      <c r="D133" s="204">
        <v>23501691.745200001</v>
      </c>
      <c r="E133" s="142">
        <v>5.8138916213677687E-3</v>
      </c>
      <c r="F133" s="142" t="s">
        <v>195</v>
      </c>
      <c r="G133" s="204">
        <v>502626.71</v>
      </c>
      <c r="H133" s="205">
        <v>102.16719999999999</v>
      </c>
      <c r="I133" s="142" t="s">
        <v>195</v>
      </c>
    </row>
    <row r="134" spans="1:9" ht="12.75" customHeight="1" x14ac:dyDescent="0.25">
      <c r="A134" s="202">
        <v>95</v>
      </c>
      <c r="B134" s="203" t="s">
        <v>366</v>
      </c>
      <c r="C134" s="202"/>
      <c r="D134" s="204">
        <v>9062371.7171</v>
      </c>
      <c r="E134" s="142">
        <v>2.2418661416801571E-3</v>
      </c>
      <c r="F134" s="142">
        <v>2.4737366637477783E-2</v>
      </c>
      <c r="G134" s="204">
        <v>369621.56</v>
      </c>
      <c r="H134" s="205">
        <v>111.95740000000001</v>
      </c>
      <c r="I134" s="142">
        <v>4.2132120028557894E-2</v>
      </c>
    </row>
    <row r="135" spans="1:9" ht="12.75" customHeight="1" x14ac:dyDescent="0.25">
      <c r="A135" s="202">
        <v>96</v>
      </c>
      <c r="B135" s="203" t="s">
        <v>367</v>
      </c>
      <c r="C135" s="202"/>
      <c r="D135" s="204">
        <v>21952597.976100001</v>
      </c>
      <c r="E135" s="142">
        <v>5.4306739627188782E-3</v>
      </c>
      <c r="F135" s="142" t="s">
        <v>195</v>
      </c>
      <c r="G135" s="204">
        <v>262963.7</v>
      </c>
      <c r="H135" s="205">
        <v>101.2124</v>
      </c>
      <c r="I135" s="142" t="s">
        <v>195</v>
      </c>
    </row>
    <row r="136" spans="1:9" ht="12.75" customHeight="1" x14ac:dyDescent="0.25">
      <c r="A136" s="202">
        <v>97</v>
      </c>
      <c r="B136" s="203" t="s">
        <v>368</v>
      </c>
      <c r="C136" s="202"/>
      <c r="D136" s="204">
        <v>7252783.1836000001</v>
      </c>
      <c r="E136" s="142">
        <v>1.7942068102965942E-3</v>
      </c>
      <c r="F136" s="142" t="s">
        <v>195</v>
      </c>
      <c r="G136" s="204">
        <v>315858.53999999998</v>
      </c>
      <c r="H136" s="205">
        <v>104.45099999999999</v>
      </c>
      <c r="I136" s="142" t="s">
        <v>195</v>
      </c>
    </row>
    <row r="137" spans="1:9" ht="12.75" customHeight="1" x14ac:dyDescent="0.25">
      <c r="A137" s="202">
        <v>98</v>
      </c>
      <c r="B137" s="203" t="s">
        <v>369</v>
      </c>
      <c r="C137" s="202"/>
      <c r="D137" s="204">
        <v>97830101.597499996</v>
      </c>
      <c r="E137" s="142">
        <v>2.4201390017441166E-2</v>
      </c>
      <c r="F137" s="142">
        <v>3.7731042260822287E-2</v>
      </c>
      <c r="G137" s="204">
        <v>3131019.15</v>
      </c>
      <c r="H137" s="205">
        <v>207.99170000000001</v>
      </c>
      <c r="I137" s="142">
        <v>3.4532377679073273E-2</v>
      </c>
    </row>
    <row r="138" spans="1:9" ht="12.75" customHeight="1" x14ac:dyDescent="0.25">
      <c r="A138" s="202">
        <v>99</v>
      </c>
      <c r="B138" s="203" t="s">
        <v>370</v>
      </c>
      <c r="C138" s="202"/>
      <c r="D138" s="204">
        <v>6561020.4787999997</v>
      </c>
      <c r="E138" s="142">
        <v>1.6230772832389155E-3</v>
      </c>
      <c r="F138" s="142">
        <v>-0.6199988642193609</v>
      </c>
      <c r="G138" s="204">
        <v>-370.46</v>
      </c>
      <c r="H138" s="205">
        <v>109.98650000000001</v>
      </c>
      <c r="I138" s="142">
        <v>2.965296436027302E-2</v>
      </c>
    </row>
    <row r="139" spans="1:9" ht="12.75" customHeight="1" x14ac:dyDescent="0.25">
      <c r="A139" s="202">
        <v>100</v>
      </c>
      <c r="B139" s="203" t="s">
        <v>371</v>
      </c>
      <c r="C139" s="202"/>
      <c r="D139" s="204">
        <v>76852495.832900003</v>
      </c>
      <c r="E139" s="142">
        <v>1.9011911416775169E-2</v>
      </c>
      <c r="F139" s="142">
        <v>1.0763057354581436</v>
      </c>
      <c r="G139" s="204">
        <v>18182807.010000002</v>
      </c>
      <c r="H139" s="205">
        <v>31.988499999999998</v>
      </c>
      <c r="I139" s="142">
        <v>0.43079826990083686</v>
      </c>
    </row>
    <row r="140" spans="1:9" ht="12.75" customHeight="1" x14ac:dyDescent="0.25">
      <c r="A140" s="202">
        <v>101</v>
      </c>
      <c r="B140" s="203" t="s">
        <v>372</v>
      </c>
      <c r="C140" s="202"/>
      <c r="D140" s="204">
        <v>15156092.3575</v>
      </c>
      <c r="E140" s="142">
        <v>3.7493419335628106E-3</v>
      </c>
      <c r="F140" s="142">
        <v>3.3537824200430424</v>
      </c>
      <c r="G140" s="204">
        <v>63568.02</v>
      </c>
      <c r="H140" s="205">
        <v>103.9037</v>
      </c>
      <c r="I140" s="142">
        <v>1.928828939301043E-2</v>
      </c>
    </row>
    <row r="141" spans="1:9" ht="12.75" customHeight="1" x14ac:dyDescent="0.25">
      <c r="A141" s="202">
        <v>102</v>
      </c>
      <c r="B141" s="203" t="s">
        <v>373</v>
      </c>
      <c r="C141" s="202"/>
      <c r="D141" s="204">
        <v>181069001.1002</v>
      </c>
      <c r="E141" s="142">
        <v>4.4793181690883643E-2</v>
      </c>
      <c r="F141" s="142">
        <v>-9.0228956665994758E-2</v>
      </c>
      <c r="G141" s="204">
        <v>2797894.45</v>
      </c>
      <c r="H141" s="205">
        <v>153.214</v>
      </c>
      <c r="I141" s="142">
        <v>1.4163900917562419E-2</v>
      </c>
    </row>
    <row r="142" spans="1:9" ht="12.75" customHeight="1" x14ac:dyDescent="0.25">
      <c r="A142" s="202">
        <v>103</v>
      </c>
      <c r="B142" s="203" t="s">
        <v>374</v>
      </c>
      <c r="C142" s="202"/>
      <c r="D142" s="204">
        <v>56338620.973399997</v>
      </c>
      <c r="E142" s="142">
        <v>1.3937151418197926E-2</v>
      </c>
      <c r="F142" s="142">
        <v>0.19121782399880782</v>
      </c>
      <c r="G142" s="204">
        <v>7703913.5899999999</v>
      </c>
      <c r="H142" s="205">
        <v>214.87880000000001</v>
      </c>
      <c r="I142" s="142">
        <v>0.16278860863405675</v>
      </c>
    </row>
    <row r="143" spans="1:9" ht="12.75" customHeight="1" x14ac:dyDescent="0.25">
      <c r="A143" s="202">
        <v>104</v>
      </c>
      <c r="B143" s="203" t="s">
        <v>375</v>
      </c>
      <c r="C143" s="202"/>
      <c r="D143" s="204">
        <v>6239541.4585999995</v>
      </c>
      <c r="E143" s="142">
        <v>1.5435492134195147E-3</v>
      </c>
      <c r="F143" s="142">
        <v>-3.00637699181883E-3</v>
      </c>
      <c r="G143" s="204">
        <v>286632.86</v>
      </c>
      <c r="H143" s="205">
        <v>156.75399999999999</v>
      </c>
      <c r="I143" s="142">
        <v>5.2685303142126549E-2</v>
      </c>
    </row>
    <row r="144" spans="1:9" ht="12.75" customHeight="1" x14ac:dyDescent="0.25">
      <c r="A144" s="202">
        <v>105</v>
      </c>
      <c r="B144" s="203" t="s">
        <v>376</v>
      </c>
      <c r="C144" s="202"/>
      <c r="D144" s="204">
        <v>12373312.3751</v>
      </c>
      <c r="E144" s="142">
        <v>3.0609327160821299E-3</v>
      </c>
      <c r="F144" s="142">
        <v>0.59181231891597619</v>
      </c>
      <c r="G144" s="204">
        <v>782932.26</v>
      </c>
      <c r="H144" s="205">
        <v>184.97450000000001</v>
      </c>
      <c r="I144" s="142">
        <v>8.4209563812184404E-2</v>
      </c>
    </row>
    <row r="145" spans="1:9" ht="12.75" customHeight="1" x14ac:dyDescent="0.25">
      <c r="A145" s="202">
        <v>106</v>
      </c>
      <c r="B145" s="203" t="s">
        <v>377</v>
      </c>
      <c r="C145" s="202"/>
      <c r="D145" s="204">
        <v>9524772.4177000001</v>
      </c>
      <c r="E145" s="142">
        <v>2.3562556753392392E-3</v>
      </c>
      <c r="F145" s="142">
        <v>0.39340430623043926</v>
      </c>
      <c r="G145" s="204">
        <v>651354.37</v>
      </c>
      <c r="H145" s="205">
        <v>187.1174</v>
      </c>
      <c r="I145" s="142">
        <v>8.8696356435482362E-2</v>
      </c>
    </row>
    <row r="146" spans="1:9" ht="12.75" customHeight="1" x14ac:dyDescent="0.25">
      <c r="A146" s="202">
        <v>107</v>
      </c>
      <c r="B146" s="203" t="s">
        <v>378</v>
      </c>
      <c r="C146" s="202"/>
      <c r="D146" s="204">
        <v>6704403.0818999996</v>
      </c>
      <c r="E146" s="142">
        <v>1.6585475346510611E-3</v>
      </c>
      <c r="F146" s="142">
        <v>-0.23531022278740532</v>
      </c>
      <c r="G146" s="204">
        <v>136922.17000000001</v>
      </c>
      <c r="H146" s="205">
        <v>16.893999999999998</v>
      </c>
      <c r="I146" s="142">
        <v>1.9110585623627455E-2</v>
      </c>
    </row>
    <row r="147" spans="1:9" ht="12.75" customHeight="1" x14ac:dyDescent="0.25">
      <c r="A147" s="202">
        <v>108</v>
      </c>
      <c r="B147" s="203" t="s">
        <v>379</v>
      </c>
      <c r="C147" s="202"/>
      <c r="D147" s="204">
        <v>52463724.289499998</v>
      </c>
      <c r="E147" s="142">
        <v>1.2978572367445413E-2</v>
      </c>
      <c r="F147" s="142">
        <v>-0.10233481235552333</v>
      </c>
      <c r="G147" s="204">
        <v>-1049247.28</v>
      </c>
      <c r="H147" s="205">
        <v>370.16309999999999</v>
      </c>
      <c r="I147" s="142">
        <v>-6.6420994948987993E-3</v>
      </c>
    </row>
    <row r="148" spans="1:9" ht="12.75" customHeight="1" x14ac:dyDescent="0.25">
      <c r="A148" s="202">
        <v>109</v>
      </c>
      <c r="B148" s="203" t="s">
        <v>380</v>
      </c>
      <c r="C148" s="202"/>
      <c r="D148" s="204">
        <v>62700208.097199999</v>
      </c>
      <c r="E148" s="142">
        <v>1.5510892512186016E-2</v>
      </c>
      <c r="F148" s="142">
        <v>9.0028319287196498E-2</v>
      </c>
      <c r="G148" s="204">
        <v>3413854.12</v>
      </c>
      <c r="H148" s="205">
        <v>33.160200000000003</v>
      </c>
      <c r="I148" s="142">
        <v>6.3791836826352172E-2</v>
      </c>
    </row>
    <row r="149" spans="1:9" ht="12.75" customHeight="1" x14ac:dyDescent="0.25">
      <c r="A149" s="202">
        <v>110</v>
      </c>
      <c r="B149" s="203" t="s">
        <v>381</v>
      </c>
      <c r="C149" s="202"/>
      <c r="D149" s="204">
        <v>237515415.36849999</v>
      </c>
      <c r="E149" s="142">
        <v>5.8756999212137187E-2</v>
      </c>
      <c r="F149" s="142" t="s">
        <v>195</v>
      </c>
      <c r="G149" s="204">
        <v>1469379.66</v>
      </c>
      <c r="H149" s="205">
        <v>101.22929999999999</v>
      </c>
      <c r="I149" s="142" t="s">
        <v>195</v>
      </c>
    </row>
    <row r="150" spans="1:9" ht="15" customHeight="1" x14ac:dyDescent="0.25">
      <c r="A150" s="206"/>
      <c r="B150" s="207" t="s">
        <v>34</v>
      </c>
      <c r="C150" s="207"/>
      <c r="D150" s="208">
        <f>SUM(D7:D149)</f>
        <v>4042333995.1546993</v>
      </c>
      <c r="E150" s="209">
        <f>SUM(E7:E149)</f>
        <v>1.0000000000000004</v>
      </c>
      <c r="F150" s="210">
        <v>0.41032565824243372</v>
      </c>
      <c r="G150" s="208"/>
      <c r="H150" s="208"/>
      <c r="I150" s="208"/>
    </row>
    <row r="153" spans="1:9" x14ac:dyDescent="0.25">
      <c r="B153" s="211"/>
      <c r="C153" s="211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  <ignoredErrors>
    <ignoredError sqref="D150:E15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1"/>
  <sheetViews>
    <sheetView zoomScaleNormal="100" workbookViewId="0">
      <pane ySplit="6" topLeftCell="A7" activePane="bottomLeft" state="frozen"/>
      <selection pane="bottomLeft"/>
    </sheetView>
  </sheetViews>
  <sheetFormatPr defaultRowHeight="12.75" x14ac:dyDescent="0.25"/>
  <cols>
    <col min="1" max="1" width="7" style="41" customWidth="1"/>
    <col min="2" max="2" width="55.42578125" style="41" customWidth="1"/>
    <col min="3" max="3" width="13.85546875" style="213" bestFit="1" customWidth="1"/>
    <col min="4" max="6" width="12" style="213" customWidth="1"/>
    <col min="7" max="7" width="11.42578125" style="41" bestFit="1" customWidth="1"/>
    <col min="8" max="8" width="12" style="41" customWidth="1"/>
    <col min="9" max="9" width="6.5703125" style="41" customWidth="1"/>
    <col min="10" max="169" width="9.140625" style="41"/>
    <col min="170" max="170" width="56.5703125" style="41" customWidth="1"/>
    <col min="171" max="171" width="11" style="41" customWidth="1"/>
    <col min="172" max="174" width="14.42578125" style="41" customWidth="1"/>
    <col min="175" max="175" width="12.5703125" style="41" bestFit="1" customWidth="1"/>
    <col min="176" max="176" width="9.42578125" style="41" customWidth="1"/>
    <col min="177" max="177" width="11.140625" style="41" bestFit="1" customWidth="1"/>
    <col min="178" max="179" width="9.140625" style="41"/>
    <col min="180" max="180" width="59.140625" style="41" bestFit="1" customWidth="1"/>
    <col min="181" max="181" width="45.42578125" style="41" bestFit="1" customWidth="1"/>
    <col min="182" max="183" width="12.5703125" style="41" bestFit="1" customWidth="1"/>
    <col min="184" max="184" width="9.140625" style="41"/>
    <col min="185" max="186" width="12" style="41" bestFit="1" customWidth="1"/>
    <col min="187" max="425" width="9.140625" style="41"/>
    <col min="426" max="426" width="56.5703125" style="41" customWidth="1"/>
    <col min="427" max="427" width="11" style="41" customWidth="1"/>
    <col min="428" max="430" width="14.42578125" style="41" customWidth="1"/>
    <col min="431" max="431" width="12.5703125" style="41" bestFit="1" customWidth="1"/>
    <col min="432" max="432" width="9.42578125" style="41" customWidth="1"/>
    <col min="433" max="433" width="11.140625" style="41" bestFit="1" customWidth="1"/>
    <col min="434" max="435" width="9.140625" style="41"/>
    <col min="436" max="436" width="59.140625" style="41" bestFit="1" customWidth="1"/>
    <col min="437" max="437" width="45.42578125" style="41" bestFit="1" customWidth="1"/>
    <col min="438" max="439" width="12.5703125" style="41" bestFit="1" customWidth="1"/>
    <col min="440" max="440" width="9.140625" style="41"/>
    <col min="441" max="442" width="12" style="41" bestFit="1" customWidth="1"/>
    <col min="443" max="681" width="9.140625" style="41"/>
    <col min="682" max="682" width="56.5703125" style="41" customWidth="1"/>
    <col min="683" max="683" width="11" style="41" customWidth="1"/>
    <col min="684" max="686" width="14.42578125" style="41" customWidth="1"/>
    <col min="687" max="687" width="12.5703125" style="41" bestFit="1" customWidth="1"/>
    <col min="688" max="688" width="9.42578125" style="41" customWidth="1"/>
    <col min="689" max="689" width="11.140625" style="41" bestFit="1" customWidth="1"/>
    <col min="690" max="691" width="9.140625" style="41"/>
    <col min="692" max="692" width="59.140625" style="41" bestFit="1" customWidth="1"/>
    <col min="693" max="693" width="45.42578125" style="41" bestFit="1" customWidth="1"/>
    <col min="694" max="695" width="12.5703125" style="41" bestFit="1" customWidth="1"/>
    <col min="696" max="696" width="9.140625" style="41"/>
    <col min="697" max="698" width="12" style="41" bestFit="1" customWidth="1"/>
    <col min="699" max="937" width="9.140625" style="41"/>
    <col min="938" max="938" width="56.5703125" style="41" customWidth="1"/>
    <col min="939" max="939" width="11" style="41" customWidth="1"/>
    <col min="940" max="942" width="14.42578125" style="41" customWidth="1"/>
    <col min="943" max="943" width="12.5703125" style="41" bestFit="1" customWidth="1"/>
    <col min="944" max="944" width="9.42578125" style="41" customWidth="1"/>
    <col min="945" max="945" width="11.140625" style="41" bestFit="1" customWidth="1"/>
    <col min="946" max="947" width="9.140625" style="41"/>
    <col min="948" max="948" width="59.140625" style="41" bestFit="1" customWidth="1"/>
    <col min="949" max="949" width="45.42578125" style="41" bestFit="1" customWidth="1"/>
    <col min="950" max="951" width="12.5703125" style="41" bestFit="1" customWidth="1"/>
    <col min="952" max="952" width="9.140625" style="41"/>
    <col min="953" max="954" width="12" style="41" bestFit="1" customWidth="1"/>
    <col min="955" max="1193" width="9.140625" style="41"/>
    <col min="1194" max="1194" width="56.5703125" style="41" customWidth="1"/>
    <col min="1195" max="1195" width="11" style="41" customWidth="1"/>
    <col min="1196" max="1198" width="14.42578125" style="41" customWidth="1"/>
    <col min="1199" max="1199" width="12.5703125" style="41" bestFit="1" customWidth="1"/>
    <col min="1200" max="1200" width="9.42578125" style="41" customWidth="1"/>
    <col min="1201" max="1201" width="11.140625" style="41" bestFit="1" customWidth="1"/>
    <col min="1202" max="1203" width="9.140625" style="41"/>
    <col min="1204" max="1204" width="59.140625" style="41" bestFit="1" customWidth="1"/>
    <col min="1205" max="1205" width="45.42578125" style="41" bestFit="1" customWidth="1"/>
    <col min="1206" max="1207" width="12.5703125" style="41" bestFit="1" customWidth="1"/>
    <col min="1208" max="1208" width="9.140625" style="41"/>
    <col min="1209" max="1210" width="12" style="41" bestFit="1" customWidth="1"/>
    <col min="1211" max="1449" width="9.140625" style="41"/>
    <col min="1450" max="1450" width="56.5703125" style="41" customWidth="1"/>
    <col min="1451" max="1451" width="11" style="41" customWidth="1"/>
    <col min="1452" max="1454" width="14.42578125" style="41" customWidth="1"/>
    <col min="1455" max="1455" width="12.5703125" style="41" bestFit="1" customWidth="1"/>
    <col min="1456" max="1456" width="9.42578125" style="41" customWidth="1"/>
    <col min="1457" max="1457" width="11.140625" style="41" bestFit="1" customWidth="1"/>
    <col min="1458" max="1459" width="9.140625" style="41"/>
    <col min="1460" max="1460" width="59.140625" style="41" bestFit="1" customWidth="1"/>
    <col min="1461" max="1461" width="45.42578125" style="41" bestFit="1" customWidth="1"/>
    <col min="1462" max="1463" width="12.5703125" style="41" bestFit="1" customWidth="1"/>
    <col min="1464" max="1464" width="9.140625" style="41"/>
    <col min="1465" max="1466" width="12" style="41" bestFit="1" customWidth="1"/>
    <col min="1467" max="1705" width="9.140625" style="41"/>
    <col min="1706" max="1706" width="56.5703125" style="41" customWidth="1"/>
    <col min="1707" max="1707" width="11" style="41" customWidth="1"/>
    <col min="1708" max="1710" width="14.42578125" style="41" customWidth="1"/>
    <col min="1711" max="1711" width="12.5703125" style="41" bestFit="1" customWidth="1"/>
    <col min="1712" max="1712" width="9.42578125" style="41" customWidth="1"/>
    <col min="1713" max="1713" width="11.140625" style="41" bestFit="1" customWidth="1"/>
    <col min="1714" max="1715" width="9.140625" style="41"/>
    <col min="1716" max="1716" width="59.140625" style="41" bestFit="1" customWidth="1"/>
    <col min="1717" max="1717" width="45.42578125" style="41" bestFit="1" customWidth="1"/>
    <col min="1718" max="1719" width="12.5703125" style="41" bestFit="1" customWidth="1"/>
    <col min="1720" max="1720" width="9.140625" style="41"/>
    <col min="1721" max="1722" width="12" style="41" bestFit="1" customWidth="1"/>
    <col min="1723" max="1961" width="9.140625" style="41"/>
    <col min="1962" max="1962" width="56.5703125" style="41" customWidth="1"/>
    <col min="1963" max="1963" width="11" style="41" customWidth="1"/>
    <col min="1964" max="1966" width="14.42578125" style="41" customWidth="1"/>
    <col min="1967" max="1967" width="12.5703125" style="41" bestFit="1" customWidth="1"/>
    <col min="1968" max="1968" width="9.42578125" style="41" customWidth="1"/>
    <col min="1969" max="1969" width="11.140625" style="41" bestFit="1" customWidth="1"/>
    <col min="1970" max="1971" width="9.140625" style="41"/>
    <col min="1972" max="1972" width="59.140625" style="41" bestFit="1" customWidth="1"/>
    <col min="1973" max="1973" width="45.42578125" style="41" bestFit="1" customWidth="1"/>
    <col min="1974" max="1975" width="12.5703125" style="41" bestFit="1" customWidth="1"/>
    <col min="1976" max="1976" width="9.140625" style="41"/>
    <col min="1977" max="1978" width="12" style="41" bestFit="1" customWidth="1"/>
    <col min="1979" max="2217" width="9.140625" style="41"/>
    <col min="2218" max="2218" width="56.5703125" style="41" customWidth="1"/>
    <col min="2219" max="2219" width="11" style="41" customWidth="1"/>
    <col min="2220" max="2222" width="14.42578125" style="41" customWidth="1"/>
    <col min="2223" max="2223" width="12.5703125" style="41" bestFit="1" customWidth="1"/>
    <col min="2224" max="2224" width="9.42578125" style="41" customWidth="1"/>
    <col min="2225" max="2225" width="11.140625" style="41" bestFit="1" customWidth="1"/>
    <col min="2226" max="2227" width="9.140625" style="41"/>
    <col min="2228" max="2228" width="59.140625" style="41" bestFit="1" customWidth="1"/>
    <col min="2229" max="2229" width="45.42578125" style="41" bestFit="1" customWidth="1"/>
    <col min="2230" max="2231" width="12.5703125" style="41" bestFit="1" customWidth="1"/>
    <col min="2232" max="2232" width="9.140625" style="41"/>
    <col min="2233" max="2234" width="12" style="41" bestFit="1" customWidth="1"/>
    <col min="2235" max="2473" width="9.140625" style="41"/>
    <col min="2474" max="2474" width="56.5703125" style="41" customWidth="1"/>
    <col min="2475" max="2475" width="11" style="41" customWidth="1"/>
    <col min="2476" max="2478" width="14.42578125" style="41" customWidth="1"/>
    <col min="2479" max="2479" width="12.5703125" style="41" bestFit="1" customWidth="1"/>
    <col min="2480" max="2480" width="9.42578125" style="41" customWidth="1"/>
    <col min="2481" max="2481" width="11.140625" style="41" bestFit="1" customWidth="1"/>
    <col min="2482" max="2483" width="9.140625" style="41"/>
    <col min="2484" max="2484" width="59.140625" style="41" bestFit="1" customWidth="1"/>
    <col min="2485" max="2485" width="45.42578125" style="41" bestFit="1" customWidth="1"/>
    <col min="2486" max="2487" width="12.5703125" style="41" bestFit="1" customWidth="1"/>
    <col min="2488" max="2488" width="9.140625" style="41"/>
    <col min="2489" max="2490" width="12" style="41" bestFit="1" customWidth="1"/>
    <col min="2491" max="2729" width="9.140625" style="41"/>
    <col min="2730" max="2730" width="56.5703125" style="41" customWidth="1"/>
    <col min="2731" max="2731" width="11" style="41" customWidth="1"/>
    <col min="2732" max="2734" width="14.42578125" style="41" customWidth="1"/>
    <col min="2735" max="2735" width="12.5703125" style="41" bestFit="1" customWidth="1"/>
    <col min="2736" max="2736" width="9.42578125" style="41" customWidth="1"/>
    <col min="2737" max="2737" width="11.140625" style="41" bestFit="1" customWidth="1"/>
    <col min="2738" max="2739" width="9.140625" style="41"/>
    <col min="2740" max="2740" width="59.140625" style="41" bestFit="1" customWidth="1"/>
    <col min="2741" max="2741" width="45.42578125" style="41" bestFit="1" customWidth="1"/>
    <col min="2742" max="2743" width="12.5703125" style="41" bestFit="1" customWidth="1"/>
    <col min="2744" max="2744" width="9.140625" style="41"/>
    <col min="2745" max="2746" width="12" style="41" bestFit="1" customWidth="1"/>
    <col min="2747" max="2985" width="9.140625" style="41"/>
    <col min="2986" max="2986" width="56.5703125" style="41" customWidth="1"/>
    <col min="2987" max="2987" width="11" style="41" customWidth="1"/>
    <col min="2988" max="2990" width="14.42578125" style="41" customWidth="1"/>
    <col min="2991" max="2991" width="12.5703125" style="41" bestFit="1" customWidth="1"/>
    <col min="2992" max="2992" width="9.42578125" style="41" customWidth="1"/>
    <col min="2993" max="2993" width="11.140625" style="41" bestFit="1" customWidth="1"/>
    <col min="2994" max="2995" width="9.140625" style="41"/>
    <col min="2996" max="2996" width="59.140625" style="41" bestFit="1" customWidth="1"/>
    <col min="2997" max="2997" width="45.42578125" style="41" bestFit="1" customWidth="1"/>
    <col min="2998" max="2999" width="12.5703125" style="41" bestFit="1" customWidth="1"/>
    <col min="3000" max="3000" width="9.140625" style="41"/>
    <col min="3001" max="3002" width="12" style="41" bestFit="1" customWidth="1"/>
    <col min="3003" max="3241" width="9.140625" style="41"/>
    <col min="3242" max="3242" width="56.5703125" style="41" customWidth="1"/>
    <col min="3243" max="3243" width="11" style="41" customWidth="1"/>
    <col min="3244" max="3246" width="14.42578125" style="41" customWidth="1"/>
    <col min="3247" max="3247" width="12.5703125" style="41" bestFit="1" customWidth="1"/>
    <col min="3248" max="3248" width="9.42578125" style="41" customWidth="1"/>
    <col min="3249" max="3249" width="11.140625" style="41" bestFit="1" customWidth="1"/>
    <col min="3250" max="3251" width="9.140625" style="41"/>
    <col min="3252" max="3252" width="59.140625" style="41" bestFit="1" customWidth="1"/>
    <col min="3253" max="3253" width="45.42578125" style="41" bestFit="1" customWidth="1"/>
    <col min="3254" max="3255" width="12.5703125" style="41" bestFit="1" customWidth="1"/>
    <col min="3256" max="3256" width="9.140625" style="41"/>
    <col min="3257" max="3258" width="12" style="41" bestFit="1" customWidth="1"/>
    <col min="3259" max="3497" width="9.140625" style="41"/>
    <col min="3498" max="3498" width="56.5703125" style="41" customWidth="1"/>
    <col min="3499" max="3499" width="11" style="41" customWidth="1"/>
    <col min="3500" max="3502" width="14.42578125" style="41" customWidth="1"/>
    <col min="3503" max="3503" width="12.5703125" style="41" bestFit="1" customWidth="1"/>
    <col min="3504" max="3504" width="9.42578125" style="41" customWidth="1"/>
    <col min="3505" max="3505" width="11.140625" style="41" bestFit="1" customWidth="1"/>
    <col min="3506" max="3507" width="9.140625" style="41"/>
    <col min="3508" max="3508" width="59.140625" style="41" bestFit="1" customWidth="1"/>
    <col min="3509" max="3509" width="45.42578125" style="41" bestFit="1" customWidth="1"/>
    <col min="3510" max="3511" width="12.5703125" style="41" bestFit="1" customWidth="1"/>
    <col min="3512" max="3512" width="9.140625" style="41"/>
    <col min="3513" max="3514" width="12" style="41" bestFit="1" customWidth="1"/>
    <col min="3515" max="3753" width="9.140625" style="41"/>
    <col min="3754" max="3754" width="56.5703125" style="41" customWidth="1"/>
    <col min="3755" max="3755" width="11" style="41" customWidth="1"/>
    <col min="3756" max="3758" width="14.42578125" style="41" customWidth="1"/>
    <col min="3759" max="3759" width="12.5703125" style="41" bestFit="1" customWidth="1"/>
    <col min="3760" max="3760" width="9.42578125" style="41" customWidth="1"/>
    <col min="3761" max="3761" width="11.140625" style="41" bestFit="1" customWidth="1"/>
    <col min="3762" max="3763" width="9.140625" style="41"/>
    <col min="3764" max="3764" width="59.140625" style="41" bestFit="1" customWidth="1"/>
    <col min="3765" max="3765" width="45.42578125" style="41" bestFit="1" customWidth="1"/>
    <col min="3766" max="3767" width="12.5703125" style="41" bestFit="1" customWidth="1"/>
    <col min="3768" max="3768" width="9.140625" style="41"/>
    <col min="3769" max="3770" width="12" style="41" bestFit="1" customWidth="1"/>
    <col min="3771" max="4009" width="9.140625" style="41"/>
    <col min="4010" max="4010" width="56.5703125" style="41" customWidth="1"/>
    <col min="4011" max="4011" width="11" style="41" customWidth="1"/>
    <col min="4012" max="4014" width="14.42578125" style="41" customWidth="1"/>
    <col min="4015" max="4015" width="12.5703125" style="41" bestFit="1" customWidth="1"/>
    <col min="4016" max="4016" width="9.42578125" style="41" customWidth="1"/>
    <col min="4017" max="4017" width="11.140625" style="41" bestFit="1" customWidth="1"/>
    <col min="4018" max="4019" width="9.140625" style="41"/>
    <col min="4020" max="4020" width="59.140625" style="41" bestFit="1" customWidth="1"/>
    <col min="4021" max="4021" width="45.42578125" style="41" bestFit="1" customWidth="1"/>
    <col min="4022" max="4023" width="12.5703125" style="41" bestFit="1" customWidth="1"/>
    <col min="4024" max="4024" width="9.140625" style="41"/>
    <col min="4025" max="4026" width="12" style="41" bestFit="1" customWidth="1"/>
    <col min="4027" max="4265" width="9.140625" style="41"/>
    <col min="4266" max="4266" width="56.5703125" style="41" customWidth="1"/>
    <col min="4267" max="4267" width="11" style="41" customWidth="1"/>
    <col min="4268" max="4270" width="14.42578125" style="41" customWidth="1"/>
    <col min="4271" max="4271" width="12.5703125" style="41" bestFit="1" customWidth="1"/>
    <col min="4272" max="4272" width="9.42578125" style="41" customWidth="1"/>
    <col min="4273" max="4273" width="11.140625" style="41" bestFit="1" customWidth="1"/>
    <col min="4274" max="4275" width="9.140625" style="41"/>
    <col min="4276" max="4276" width="59.140625" style="41" bestFit="1" customWidth="1"/>
    <col min="4277" max="4277" width="45.42578125" style="41" bestFit="1" customWidth="1"/>
    <col min="4278" max="4279" width="12.5703125" style="41" bestFit="1" customWidth="1"/>
    <col min="4280" max="4280" width="9.140625" style="41"/>
    <col min="4281" max="4282" width="12" style="41" bestFit="1" customWidth="1"/>
    <col min="4283" max="4521" width="9.140625" style="41"/>
    <col min="4522" max="4522" width="56.5703125" style="41" customWidth="1"/>
    <col min="4523" max="4523" width="11" style="41" customWidth="1"/>
    <col min="4524" max="4526" width="14.42578125" style="41" customWidth="1"/>
    <col min="4527" max="4527" width="12.5703125" style="41" bestFit="1" customWidth="1"/>
    <col min="4528" max="4528" width="9.42578125" style="41" customWidth="1"/>
    <col min="4529" max="4529" width="11.140625" style="41" bestFit="1" customWidth="1"/>
    <col min="4530" max="4531" width="9.140625" style="41"/>
    <col min="4532" max="4532" width="59.140625" style="41" bestFit="1" customWidth="1"/>
    <col min="4533" max="4533" width="45.42578125" style="41" bestFit="1" customWidth="1"/>
    <col min="4534" max="4535" width="12.5703125" style="41" bestFit="1" customWidth="1"/>
    <col min="4536" max="4536" width="9.140625" style="41"/>
    <col min="4537" max="4538" width="12" style="41" bestFit="1" customWidth="1"/>
    <col min="4539" max="4777" width="9.140625" style="41"/>
    <col min="4778" max="4778" width="56.5703125" style="41" customWidth="1"/>
    <col min="4779" max="4779" width="11" style="41" customWidth="1"/>
    <col min="4780" max="4782" width="14.42578125" style="41" customWidth="1"/>
    <col min="4783" max="4783" width="12.5703125" style="41" bestFit="1" customWidth="1"/>
    <col min="4784" max="4784" width="9.42578125" style="41" customWidth="1"/>
    <col min="4785" max="4785" width="11.140625" style="41" bestFit="1" customWidth="1"/>
    <col min="4786" max="4787" width="9.140625" style="41"/>
    <col min="4788" max="4788" width="59.140625" style="41" bestFit="1" customWidth="1"/>
    <col min="4789" max="4789" width="45.42578125" style="41" bestFit="1" customWidth="1"/>
    <col min="4790" max="4791" width="12.5703125" style="41" bestFit="1" customWidth="1"/>
    <col min="4792" max="4792" width="9.140625" style="41"/>
    <col min="4793" max="4794" width="12" style="41" bestFit="1" customWidth="1"/>
    <col min="4795" max="5033" width="9.140625" style="41"/>
    <col min="5034" max="5034" width="56.5703125" style="41" customWidth="1"/>
    <col min="5035" max="5035" width="11" style="41" customWidth="1"/>
    <col min="5036" max="5038" width="14.42578125" style="41" customWidth="1"/>
    <col min="5039" max="5039" width="12.5703125" style="41" bestFit="1" customWidth="1"/>
    <col min="5040" max="5040" width="9.42578125" style="41" customWidth="1"/>
    <col min="5041" max="5041" width="11.140625" style="41" bestFit="1" customWidth="1"/>
    <col min="5042" max="5043" width="9.140625" style="41"/>
    <col min="5044" max="5044" width="59.140625" style="41" bestFit="1" customWidth="1"/>
    <col min="5045" max="5045" width="45.42578125" style="41" bestFit="1" customWidth="1"/>
    <col min="5046" max="5047" width="12.5703125" style="41" bestFit="1" customWidth="1"/>
    <col min="5048" max="5048" width="9.140625" style="41"/>
    <col min="5049" max="5050" width="12" style="41" bestFit="1" customWidth="1"/>
    <col min="5051" max="5289" width="9.140625" style="41"/>
    <col min="5290" max="5290" width="56.5703125" style="41" customWidth="1"/>
    <col min="5291" max="5291" width="11" style="41" customWidth="1"/>
    <col min="5292" max="5294" width="14.42578125" style="41" customWidth="1"/>
    <col min="5295" max="5295" width="12.5703125" style="41" bestFit="1" customWidth="1"/>
    <col min="5296" max="5296" width="9.42578125" style="41" customWidth="1"/>
    <col min="5297" max="5297" width="11.140625" style="41" bestFit="1" customWidth="1"/>
    <col min="5298" max="5299" width="9.140625" style="41"/>
    <col min="5300" max="5300" width="59.140625" style="41" bestFit="1" customWidth="1"/>
    <col min="5301" max="5301" width="45.42578125" style="41" bestFit="1" customWidth="1"/>
    <col min="5302" max="5303" width="12.5703125" style="41" bestFit="1" customWidth="1"/>
    <col min="5304" max="5304" width="9.140625" style="41"/>
    <col min="5305" max="5306" width="12" style="41" bestFit="1" customWidth="1"/>
    <col min="5307" max="5545" width="9.140625" style="41"/>
    <col min="5546" max="5546" width="56.5703125" style="41" customWidth="1"/>
    <col min="5547" max="5547" width="11" style="41" customWidth="1"/>
    <col min="5548" max="5550" width="14.42578125" style="41" customWidth="1"/>
    <col min="5551" max="5551" width="12.5703125" style="41" bestFit="1" customWidth="1"/>
    <col min="5552" max="5552" width="9.42578125" style="41" customWidth="1"/>
    <col min="5553" max="5553" width="11.140625" style="41" bestFit="1" customWidth="1"/>
    <col min="5554" max="5555" width="9.140625" style="41"/>
    <col min="5556" max="5556" width="59.140625" style="41" bestFit="1" customWidth="1"/>
    <col min="5557" max="5557" width="45.42578125" style="41" bestFit="1" customWidth="1"/>
    <col min="5558" max="5559" width="12.5703125" style="41" bestFit="1" customWidth="1"/>
    <col min="5560" max="5560" width="9.140625" style="41"/>
    <col min="5561" max="5562" width="12" style="41" bestFit="1" customWidth="1"/>
    <col min="5563" max="5801" width="9.140625" style="41"/>
    <col min="5802" max="5802" width="56.5703125" style="41" customWidth="1"/>
    <col min="5803" max="5803" width="11" style="41" customWidth="1"/>
    <col min="5804" max="5806" width="14.42578125" style="41" customWidth="1"/>
    <col min="5807" max="5807" width="12.5703125" style="41" bestFit="1" customWidth="1"/>
    <col min="5808" max="5808" width="9.42578125" style="41" customWidth="1"/>
    <col min="5809" max="5809" width="11.140625" style="41" bestFit="1" customWidth="1"/>
    <col min="5810" max="5811" width="9.140625" style="41"/>
    <col min="5812" max="5812" width="59.140625" style="41" bestFit="1" customWidth="1"/>
    <col min="5813" max="5813" width="45.42578125" style="41" bestFit="1" customWidth="1"/>
    <col min="5814" max="5815" width="12.5703125" style="41" bestFit="1" customWidth="1"/>
    <col min="5816" max="5816" width="9.140625" style="41"/>
    <col min="5817" max="5818" width="12" style="41" bestFit="1" customWidth="1"/>
    <col min="5819" max="6057" width="9.140625" style="41"/>
    <col min="6058" max="6058" width="56.5703125" style="41" customWidth="1"/>
    <col min="6059" max="6059" width="11" style="41" customWidth="1"/>
    <col min="6060" max="6062" width="14.42578125" style="41" customWidth="1"/>
    <col min="6063" max="6063" width="12.5703125" style="41" bestFit="1" customWidth="1"/>
    <col min="6064" max="6064" width="9.42578125" style="41" customWidth="1"/>
    <col min="6065" max="6065" width="11.140625" style="41" bestFit="1" customWidth="1"/>
    <col min="6066" max="6067" width="9.140625" style="41"/>
    <col min="6068" max="6068" width="59.140625" style="41" bestFit="1" customWidth="1"/>
    <col min="6069" max="6069" width="45.42578125" style="41" bestFit="1" customWidth="1"/>
    <col min="6070" max="6071" width="12.5703125" style="41" bestFit="1" customWidth="1"/>
    <col min="6072" max="6072" width="9.140625" style="41"/>
    <col min="6073" max="6074" width="12" style="41" bestFit="1" customWidth="1"/>
    <col min="6075" max="6313" width="9.140625" style="41"/>
    <col min="6314" max="6314" width="56.5703125" style="41" customWidth="1"/>
    <col min="6315" max="6315" width="11" style="41" customWidth="1"/>
    <col min="6316" max="6318" width="14.42578125" style="41" customWidth="1"/>
    <col min="6319" max="6319" width="12.5703125" style="41" bestFit="1" customWidth="1"/>
    <col min="6320" max="6320" width="9.42578125" style="41" customWidth="1"/>
    <col min="6321" max="6321" width="11.140625" style="41" bestFit="1" customWidth="1"/>
    <col min="6322" max="6323" width="9.140625" style="41"/>
    <col min="6324" max="6324" width="59.140625" style="41" bestFit="1" customWidth="1"/>
    <col min="6325" max="6325" width="45.42578125" style="41" bestFit="1" customWidth="1"/>
    <col min="6326" max="6327" width="12.5703125" style="41" bestFit="1" customWidth="1"/>
    <col min="6328" max="6328" width="9.140625" style="41"/>
    <col min="6329" max="6330" width="12" style="41" bestFit="1" customWidth="1"/>
    <col min="6331" max="6569" width="9.140625" style="41"/>
    <col min="6570" max="6570" width="56.5703125" style="41" customWidth="1"/>
    <col min="6571" max="6571" width="11" style="41" customWidth="1"/>
    <col min="6572" max="6574" width="14.42578125" style="41" customWidth="1"/>
    <col min="6575" max="6575" width="12.5703125" style="41" bestFit="1" customWidth="1"/>
    <col min="6576" max="6576" width="9.42578125" style="41" customWidth="1"/>
    <col min="6577" max="6577" width="11.140625" style="41" bestFit="1" customWidth="1"/>
    <col min="6578" max="6579" width="9.140625" style="41"/>
    <col min="6580" max="6580" width="59.140625" style="41" bestFit="1" customWidth="1"/>
    <col min="6581" max="6581" width="45.42578125" style="41" bestFit="1" customWidth="1"/>
    <col min="6582" max="6583" width="12.5703125" style="41" bestFit="1" customWidth="1"/>
    <col min="6584" max="6584" width="9.140625" style="41"/>
    <col min="6585" max="6586" width="12" style="41" bestFit="1" customWidth="1"/>
    <col min="6587" max="6825" width="9.140625" style="41"/>
    <col min="6826" max="6826" width="56.5703125" style="41" customWidth="1"/>
    <col min="6827" max="6827" width="11" style="41" customWidth="1"/>
    <col min="6828" max="6830" width="14.42578125" style="41" customWidth="1"/>
    <col min="6831" max="6831" width="12.5703125" style="41" bestFit="1" customWidth="1"/>
    <col min="6832" max="6832" width="9.42578125" style="41" customWidth="1"/>
    <col min="6833" max="6833" width="11.140625" style="41" bestFit="1" customWidth="1"/>
    <col min="6834" max="6835" width="9.140625" style="41"/>
    <col min="6836" max="6836" width="59.140625" style="41" bestFit="1" customWidth="1"/>
    <col min="6837" max="6837" width="45.42578125" style="41" bestFit="1" customWidth="1"/>
    <col min="6838" max="6839" width="12.5703125" style="41" bestFit="1" customWidth="1"/>
    <col min="6840" max="6840" width="9.140625" style="41"/>
    <col min="6841" max="6842" width="12" style="41" bestFit="1" customWidth="1"/>
    <col min="6843" max="7081" width="9.140625" style="41"/>
    <col min="7082" max="7082" width="56.5703125" style="41" customWidth="1"/>
    <col min="7083" max="7083" width="11" style="41" customWidth="1"/>
    <col min="7084" max="7086" width="14.42578125" style="41" customWidth="1"/>
    <col min="7087" max="7087" width="12.5703125" style="41" bestFit="1" customWidth="1"/>
    <col min="7088" max="7088" width="9.42578125" style="41" customWidth="1"/>
    <col min="7089" max="7089" width="11.140625" style="41" bestFit="1" customWidth="1"/>
    <col min="7090" max="7091" width="9.140625" style="41"/>
    <col min="7092" max="7092" width="59.140625" style="41" bestFit="1" customWidth="1"/>
    <col min="7093" max="7093" width="45.42578125" style="41" bestFit="1" customWidth="1"/>
    <col min="7094" max="7095" width="12.5703125" style="41" bestFit="1" customWidth="1"/>
    <col min="7096" max="7096" width="9.140625" style="41"/>
    <col min="7097" max="7098" width="12" style="41" bestFit="1" customWidth="1"/>
    <col min="7099" max="7337" width="9.140625" style="41"/>
    <col min="7338" max="7338" width="56.5703125" style="41" customWidth="1"/>
    <col min="7339" max="7339" width="11" style="41" customWidth="1"/>
    <col min="7340" max="7342" width="14.42578125" style="41" customWidth="1"/>
    <col min="7343" max="7343" width="12.5703125" style="41" bestFit="1" customWidth="1"/>
    <col min="7344" max="7344" width="9.42578125" style="41" customWidth="1"/>
    <col min="7345" max="7345" width="11.140625" style="41" bestFit="1" customWidth="1"/>
    <col min="7346" max="7347" width="9.140625" style="41"/>
    <col min="7348" max="7348" width="59.140625" style="41" bestFit="1" customWidth="1"/>
    <col min="7349" max="7349" width="45.42578125" style="41" bestFit="1" customWidth="1"/>
    <col min="7350" max="7351" width="12.5703125" style="41" bestFit="1" customWidth="1"/>
    <col min="7352" max="7352" width="9.140625" style="41"/>
    <col min="7353" max="7354" width="12" style="41" bestFit="1" customWidth="1"/>
    <col min="7355" max="7593" width="9.140625" style="41"/>
    <col min="7594" max="7594" width="56.5703125" style="41" customWidth="1"/>
    <col min="7595" max="7595" width="11" style="41" customWidth="1"/>
    <col min="7596" max="7598" width="14.42578125" style="41" customWidth="1"/>
    <col min="7599" max="7599" width="12.5703125" style="41" bestFit="1" customWidth="1"/>
    <col min="7600" max="7600" width="9.42578125" style="41" customWidth="1"/>
    <col min="7601" max="7601" width="11.140625" style="41" bestFit="1" customWidth="1"/>
    <col min="7602" max="7603" width="9.140625" style="41"/>
    <col min="7604" max="7604" width="59.140625" style="41" bestFit="1" customWidth="1"/>
    <col min="7605" max="7605" width="45.42578125" style="41" bestFit="1" customWidth="1"/>
    <col min="7606" max="7607" width="12.5703125" style="41" bestFit="1" customWidth="1"/>
    <col min="7608" max="7608" width="9.140625" style="41"/>
    <col min="7609" max="7610" width="12" style="41" bestFit="1" customWidth="1"/>
    <col min="7611" max="7849" width="9.140625" style="41"/>
    <col min="7850" max="7850" width="56.5703125" style="41" customWidth="1"/>
    <col min="7851" max="7851" width="11" style="41" customWidth="1"/>
    <col min="7852" max="7854" width="14.42578125" style="41" customWidth="1"/>
    <col min="7855" max="7855" width="12.5703125" style="41" bestFit="1" customWidth="1"/>
    <col min="7856" max="7856" width="9.42578125" style="41" customWidth="1"/>
    <col min="7857" max="7857" width="11.140625" style="41" bestFit="1" customWidth="1"/>
    <col min="7858" max="7859" width="9.140625" style="41"/>
    <col min="7860" max="7860" width="59.140625" style="41" bestFit="1" customWidth="1"/>
    <col min="7861" max="7861" width="45.42578125" style="41" bestFit="1" customWidth="1"/>
    <col min="7862" max="7863" width="12.5703125" style="41" bestFit="1" customWidth="1"/>
    <col min="7864" max="7864" width="9.140625" style="41"/>
    <col min="7865" max="7866" width="12" style="41" bestFit="1" customWidth="1"/>
    <col min="7867" max="8105" width="9.140625" style="41"/>
    <col min="8106" max="8106" width="56.5703125" style="41" customWidth="1"/>
    <col min="8107" max="8107" width="11" style="41" customWidth="1"/>
    <col min="8108" max="8110" width="14.42578125" style="41" customWidth="1"/>
    <col min="8111" max="8111" width="12.5703125" style="41" bestFit="1" customWidth="1"/>
    <col min="8112" max="8112" width="9.42578125" style="41" customWidth="1"/>
    <col min="8113" max="8113" width="11.140625" style="41" bestFit="1" customWidth="1"/>
    <col min="8114" max="8115" width="9.140625" style="41"/>
    <col min="8116" max="8116" width="59.140625" style="41" bestFit="1" customWidth="1"/>
    <col min="8117" max="8117" width="45.42578125" style="41" bestFit="1" customWidth="1"/>
    <col min="8118" max="8119" width="12.5703125" style="41" bestFit="1" customWidth="1"/>
    <col min="8120" max="8120" width="9.140625" style="41"/>
    <col min="8121" max="8122" width="12" style="41" bestFit="1" customWidth="1"/>
    <col min="8123" max="8361" width="9.140625" style="41"/>
    <col min="8362" max="8362" width="56.5703125" style="41" customWidth="1"/>
    <col min="8363" max="8363" width="11" style="41" customWidth="1"/>
    <col min="8364" max="8366" width="14.42578125" style="41" customWidth="1"/>
    <col min="8367" max="8367" width="12.5703125" style="41" bestFit="1" customWidth="1"/>
    <col min="8368" max="8368" width="9.42578125" style="41" customWidth="1"/>
    <col min="8369" max="8369" width="11.140625" style="41" bestFit="1" customWidth="1"/>
    <col min="8370" max="8371" width="9.140625" style="41"/>
    <col min="8372" max="8372" width="59.140625" style="41" bestFit="1" customWidth="1"/>
    <col min="8373" max="8373" width="45.42578125" style="41" bestFit="1" customWidth="1"/>
    <col min="8374" max="8375" width="12.5703125" style="41" bestFit="1" customWidth="1"/>
    <col min="8376" max="8376" width="9.140625" style="41"/>
    <col min="8377" max="8378" width="12" style="41" bestFit="1" customWidth="1"/>
    <col min="8379" max="8617" width="9.140625" style="41"/>
    <col min="8618" max="8618" width="56.5703125" style="41" customWidth="1"/>
    <col min="8619" max="8619" width="11" style="41" customWidth="1"/>
    <col min="8620" max="8622" width="14.42578125" style="41" customWidth="1"/>
    <col min="8623" max="8623" width="12.5703125" style="41" bestFit="1" customWidth="1"/>
    <col min="8624" max="8624" width="9.42578125" style="41" customWidth="1"/>
    <col min="8625" max="8625" width="11.140625" style="41" bestFit="1" customWidth="1"/>
    <col min="8626" max="8627" width="9.140625" style="41"/>
    <col min="8628" max="8628" width="59.140625" style="41" bestFit="1" customWidth="1"/>
    <col min="8629" max="8629" width="45.42578125" style="41" bestFit="1" customWidth="1"/>
    <col min="8630" max="8631" width="12.5703125" style="41" bestFit="1" customWidth="1"/>
    <col min="8632" max="8632" width="9.140625" style="41"/>
    <col min="8633" max="8634" width="12" style="41" bestFit="1" customWidth="1"/>
    <col min="8635" max="8873" width="9.140625" style="41"/>
    <col min="8874" max="8874" width="56.5703125" style="41" customWidth="1"/>
    <col min="8875" max="8875" width="11" style="41" customWidth="1"/>
    <col min="8876" max="8878" width="14.42578125" style="41" customWidth="1"/>
    <col min="8879" max="8879" width="12.5703125" style="41" bestFit="1" customWidth="1"/>
    <col min="8880" max="8880" width="9.42578125" style="41" customWidth="1"/>
    <col min="8881" max="8881" width="11.140625" style="41" bestFit="1" customWidth="1"/>
    <col min="8882" max="8883" width="9.140625" style="41"/>
    <col min="8884" max="8884" width="59.140625" style="41" bestFit="1" customWidth="1"/>
    <col min="8885" max="8885" width="45.42578125" style="41" bestFit="1" customWidth="1"/>
    <col min="8886" max="8887" width="12.5703125" style="41" bestFit="1" customWidth="1"/>
    <col min="8888" max="8888" width="9.140625" style="41"/>
    <col min="8889" max="8890" width="12" style="41" bestFit="1" customWidth="1"/>
    <col min="8891" max="9129" width="9.140625" style="41"/>
    <col min="9130" max="9130" width="56.5703125" style="41" customWidth="1"/>
    <col min="9131" max="9131" width="11" style="41" customWidth="1"/>
    <col min="9132" max="9134" width="14.42578125" style="41" customWidth="1"/>
    <col min="9135" max="9135" width="12.5703125" style="41" bestFit="1" customWidth="1"/>
    <col min="9136" max="9136" width="9.42578125" style="41" customWidth="1"/>
    <col min="9137" max="9137" width="11.140625" style="41" bestFit="1" customWidth="1"/>
    <col min="9138" max="9139" width="9.140625" style="41"/>
    <col min="9140" max="9140" width="59.140625" style="41" bestFit="1" customWidth="1"/>
    <col min="9141" max="9141" width="45.42578125" style="41" bestFit="1" customWidth="1"/>
    <col min="9142" max="9143" width="12.5703125" style="41" bestFit="1" customWidth="1"/>
    <col min="9144" max="9144" width="9.140625" style="41"/>
    <col min="9145" max="9146" width="12" style="41" bestFit="1" customWidth="1"/>
    <col min="9147" max="9385" width="9.140625" style="41"/>
    <col min="9386" max="9386" width="56.5703125" style="41" customWidth="1"/>
    <col min="9387" max="9387" width="11" style="41" customWidth="1"/>
    <col min="9388" max="9390" width="14.42578125" style="41" customWidth="1"/>
    <col min="9391" max="9391" width="12.5703125" style="41" bestFit="1" customWidth="1"/>
    <col min="9392" max="9392" width="9.42578125" style="41" customWidth="1"/>
    <col min="9393" max="9393" width="11.140625" style="41" bestFit="1" customWidth="1"/>
    <col min="9394" max="9395" width="9.140625" style="41"/>
    <col min="9396" max="9396" width="59.140625" style="41" bestFit="1" customWidth="1"/>
    <col min="9397" max="9397" width="45.42578125" style="41" bestFit="1" customWidth="1"/>
    <col min="9398" max="9399" width="12.5703125" style="41" bestFit="1" customWidth="1"/>
    <col min="9400" max="9400" width="9.140625" style="41"/>
    <col min="9401" max="9402" width="12" style="41" bestFit="1" customWidth="1"/>
    <col min="9403" max="9641" width="9.140625" style="41"/>
    <col min="9642" max="9642" width="56.5703125" style="41" customWidth="1"/>
    <col min="9643" max="9643" width="11" style="41" customWidth="1"/>
    <col min="9644" max="9646" width="14.42578125" style="41" customWidth="1"/>
    <col min="9647" max="9647" width="12.5703125" style="41" bestFit="1" customWidth="1"/>
    <col min="9648" max="9648" width="9.42578125" style="41" customWidth="1"/>
    <col min="9649" max="9649" width="11.140625" style="41" bestFit="1" customWidth="1"/>
    <col min="9650" max="9651" width="9.140625" style="41"/>
    <col min="9652" max="9652" width="59.140625" style="41" bestFit="1" customWidth="1"/>
    <col min="9653" max="9653" width="45.42578125" style="41" bestFit="1" customWidth="1"/>
    <col min="9654" max="9655" width="12.5703125" style="41" bestFit="1" customWidth="1"/>
    <col min="9656" max="9656" width="9.140625" style="41"/>
    <col min="9657" max="9658" width="12" style="41" bestFit="1" customWidth="1"/>
    <col min="9659" max="9897" width="9.140625" style="41"/>
    <col min="9898" max="9898" width="56.5703125" style="41" customWidth="1"/>
    <col min="9899" max="9899" width="11" style="41" customWidth="1"/>
    <col min="9900" max="9902" width="14.42578125" style="41" customWidth="1"/>
    <col min="9903" max="9903" width="12.5703125" style="41" bestFit="1" customWidth="1"/>
    <col min="9904" max="9904" width="9.42578125" style="41" customWidth="1"/>
    <col min="9905" max="9905" width="11.140625" style="41" bestFit="1" customWidth="1"/>
    <col min="9906" max="9907" width="9.140625" style="41"/>
    <col min="9908" max="9908" width="59.140625" style="41" bestFit="1" customWidth="1"/>
    <col min="9909" max="9909" width="45.42578125" style="41" bestFit="1" customWidth="1"/>
    <col min="9910" max="9911" width="12.5703125" style="41" bestFit="1" customWidth="1"/>
    <col min="9912" max="9912" width="9.140625" style="41"/>
    <col min="9913" max="9914" width="12" style="41" bestFit="1" customWidth="1"/>
    <col min="9915" max="10153" width="9.140625" style="41"/>
    <col min="10154" max="10154" width="56.5703125" style="41" customWidth="1"/>
    <col min="10155" max="10155" width="11" style="41" customWidth="1"/>
    <col min="10156" max="10158" width="14.42578125" style="41" customWidth="1"/>
    <col min="10159" max="10159" width="12.5703125" style="41" bestFit="1" customWidth="1"/>
    <col min="10160" max="10160" width="9.42578125" style="41" customWidth="1"/>
    <col min="10161" max="10161" width="11.140625" style="41" bestFit="1" customWidth="1"/>
    <col min="10162" max="10163" width="9.140625" style="41"/>
    <col min="10164" max="10164" width="59.140625" style="41" bestFit="1" customWidth="1"/>
    <col min="10165" max="10165" width="45.42578125" style="41" bestFit="1" customWidth="1"/>
    <col min="10166" max="10167" width="12.5703125" style="41" bestFit="1" customWidth="1"/>
    <col min="10168" max="10168" width="9.140625" style="41"/>
    <col min="10169" max="10170" width="12" style="41" bestFit="1" customWidth="1"/>
    <col min="10171" max="10409" width="9.140625" style="41"/>
    <col min="10410" max="10410" width="56.5703125" style="41" customWidth="1"/>
    <col min="10411" max="10411" width="11" style="41" customWidth="1"/>
    <col min="10412" max="10414" width="14.42578125" style="41" customWidth="1"/>
    <col min="10415" max="10415" width="12.5703125" style="41" bestFit="1" customWidth="1"/>
    <col min="10416" max="10416" width="9.42578125" style="41" customWidth="1"/>
    <col min="10417" max="10417" width="11.140625" style="41" bestFit="1" customWidth="1"/>
    <col min="10418" max="10419" width="9.140625" style="41"/>
    <col min="10420" max="10420" width="59.140625" style="41" bestFit="1" customWidth="1"/>
    <col min="10421" max="10421" width="45.42578125" style="41" bestFit="1" customWidth="1"/>
    <col min="10422" max="10423" width="12.5703125" style="41" bestFit="1" customWidth="1"/>
    <col min="10424" max="10424" width="9.140625" style="41"/>
    <col min="10425" max="10426" width="12" style="41" bestFit="1" customWidth="1"/>
    <col min="10427" max="10665" width="9.140625" style="41"/>
    <col min="10666" max="10666" width="56.5703125" style="41" customWidth="1"/>
    <col min="10667" max="10667" width="11" style="41" customWidth="1"/>
    <col min="10668" max="10670" width="14.42578125" style="41" customWidth="1"/>
    <col min="10671" max="10671" width="12.5703125" style="41" bestFit="1" customWidth="1"/>
    <col min="10672" max="10672" width="9.42578125" style="41" customWidth="1"/>
    <col min="10673" max="10673" width="11.140625" style="41" bestFit="1" customWidth="1"/>
    <col min="10674" max="10675" width="9.140625" style="41"/>
    <col min="10676" max="10676" width="59.140625" style="41" bestFit="1" customWidth="1"/>
    <col min="10677" max="10677" width="45.42578125" style="41" bestFit="1" customWidth="1"/>
    <col min="10678" max="10679" width="12.5703125" style="41" bestFit="1" customWidth="1"/>
    <col min="10680" max="10680" width="9.140625" style="41"/>
    <col min="10681" max="10682" width="12" style="41" bestFit="1" customWidth="1"/>
    <col min="10683" max="10921" width="9.140625" style="41"/>
    <col min="10922" max="10922" width="56.5703125" style="41" customWidth="1"/>
    <col min="10923" max="10923" width="11" style="41" customWidth="1"/>
    <col min="10924" max="10926" width="14.42578125" style="41" customWidth="1"/>
    <col min="10927" max="10927" width="12.5703125" style="41" bestFit="1" customWidth="1"/>
    <col min="10928" max="10928" width="9.42578125" style="41" customWidth="1"/>
    <col min="10929" max="10929" width="11.140625" style="41" bestFit="1" customWidth="1"/>
    <col min="10930" max="10931" width="9.140625" style="41"/>
    <col min="10932" max="10932" width="59.140625" style="41" bestFit="1" customWidth="1"/>
    <col min="10933" max="10933" width="45.42578125" style="41" bestFit="1" customWidth="1"/>
    <col min="10934" max="10935" width="12.5703125" style="41" bestFit="1" customWidth="1"/>
    <col min="10936" max="10936" width="9.140625" style="41"/>
    <col min="10937" max="10938" width="12" style="41" bestFit="1" customWidth="1"/>
    <col min="10939" max="11177" width="9.140625" style="41"/>
    <col min="11178" max="11178" width="56.5703125" style="41" customWidth="1"/>
    <col min="11179" max="11179" width="11" style="41" customWidth="1"/>
    <col min="11180" max="11182" width="14.42578125" style="41" customWidth="1"/>
    <col min="11183" max="11183" width="12.5703125" style="41" bestFit="1" customWidth="1"/>
    <col min="11184" max="11184" width="9.42578125" style="41" customWidth="1"/>
    <col min="11185" max="11185" width="11.140625" style="41" bestFit="1" customWidth="1"/>
    <col min="11186" max="11187" width="9.140625" style="41"/>
    <col min="11188" max="11188" width="59.140625" style="41" bestFit="1" customWidth="1"/>
    <col min="11189" max="11189" width="45.42578125" style="41" bestFit="1" customWidth="1"/>
    <col min="11190" max="11191" width="12.5703125" style="41" bestFit="1" customWidth="1"/>
    <col min="11192" max="11192" width="9.140625" style="41"/>
    <col min="11193" max="11194" width="12" style="41" bestFit="1" customWidth="1"/>
    <col min="11195" max="11433" width="9.140625" style="41"/>
    <col min="11434" max="11434" width="56.5703125" style="41" customWidth="1"/>
    <col min="11435" max="11435" width="11" style="41" customWidth="1"/>
    <col min="11436" max="11438" width="14.42578125" style="41" customWidth="1"/>
    <col min="11439" max="11439" width="12.5703125" style="41" bestFit="1" customWidth="1"/>
    <col min="11440" max="11440" width="9.42578125" style="41" customWidth="1"/>
    <col min="11441" max="11441" width="11.140625" style="41" bestFit="1" customWidth="1"/>
    <col min="11442" max="11443" width="9.140625" style="41"/>
    <col min="11444" max="11444" width="59.140625" style="41" bestFit="1" customWidth="1"/>
    <col min="11445" max="11445" width="45.42578125" style="41" bestFit="1" customWidth="1"/>
    <col min="11446" max="11447" width="12.5703125" style="41" bestFit="1" customWidth="1"/>
    <col min="11448" max="11448" width="9.140625" style="41"/>
    <col min="11449" max="11450" width="12" style="41" bestFit="1" customWidth="1"/>
    <col min="11451" max="11689" width="9.140625" style="41"/>
    <col min="11690" max="11690" width="56.5703125" style="41" customWidth="1"/>
    <col min="11691" max="11691" width="11" style="41" customWidth="1"/>
    <col min="11692" max="11694" width="14.42578125" style="41" customWidth="1"/>
    <col min="11695" max="11695" width="12.5703125" style="41" bestFit="1" customWidth="1"/>
    <col min="11696" max="11696" width="9.42578125" style="41" customWidth="1"/>
    <col min="11697" max="11697" width="11.140625" style="41" bestFit="1" customWidth="1"/>
    <col min="11698" max="11699" width="9.140625" style="41"/>
    <col min="11700" max="11700" width="59.140625" style="41" bestFit="1" customWidth="1"/>
    <col min="11701" max="11701" width="45.42578125" style="41" bestFit="1" customWidth="1"/>
    <col min="11702" max="11703" width="12.5703125" style="41" bestFit="1" customWidth="1"/>
    <col min="11704" max="11704" width="9.140625" style="41"/>
    <col min="11705" max="11706" width="12" style="41" bestFit="1" customWidth="1"/>
    <col min="11707" max="11945" width="9.140625" style="41"/>
    <col min="11946" max="11946" width="56.5703125" style="41" customWidth="1"/>
    <col min="11947" max="11947" width="11" style="41" customWidth="1"/>
    <col min="11948" max="11950" width="14.42578125" style="41" customWidth="1"/>
    <col min="11951" max="11951" width="12.5703125" style="41" bestFit="1" customWidth="1"/>
    <col min="11952" max="11952" width="9.42578125" style="41" customWidth="1"/>
    <col min="11953" max="11953" width="11.140625" style="41" bestFit="1" customWidth="1"/>
    <col min="11954" max="11955" width="9.140625" style="41"/>
    <col min="11956" max="11956" width="59.140625" style="41" bestFit="1" customWidth="1"/>
    <col min="11957" max="11957" width="45.42578125" style="41" bestFit="1" customWidth="1"/>
    <col min="11958" max="11959" width="12.5703125" style="41" bestFit="1" customWidth="1"/>
    <col min="11960" max="11960" width="9.140625" style="41"/>
    <col min="11961" max="11962" width="12" style="41" bestFit="1" customWidth="1"/>
    <col min="11963" max="12201" width="9.140625" style="41"/>
    <col min="12202" max="12202" width="56.5703125" style="41" customWidth="1"/>
    <col min="12203" max="12203" width="11" style="41" customWidth="1"/>
    <col min="12204" max="12206" width="14.42578125" style="41" customWidth="1"/>
    <col min="12207" max="12207" width="12.5703125" style="41" bestFit="1" customWidth="1"/>
    <col min="12208" max="12208" width="9.42578125" style="41" customWidth="1"/>
    <col min="12209" max="12209" width="11.140625" style="41" bestFit="1" customWidth="1"/>
    <col min="12210" max="12211" width="9.140625" style="41"/>
    <col min="12212" max="12212" width="59.140625" style="41" bestFit="1" customWidth="1"/>
    <col min="12213" max="12213" width="45.42578125" style="41" bestFit="1" customWidth="1"/>
    <col min="12214" max="12215" width="12.5703125" style="41" bestFit="1" customWidth="1"/>
    <col min="12216" max="12216" width="9.140625" style="41"/>
    <col min="12217" max="12218" width="12" style="41" bestFit="1" customWidth="1"/>
    <col min="12219" max="12457" width="9.140625" style="41"/>
    <col min="12458" max="12458" width="56.5703125" style="41" customWidth="1"/>
    <col min="12459" max="12459" width="11" style="41" customWidth="1"/>
    <col min="12460" max="12462" width="14.42578125" style="41" customWidth="1"/>
    <col min="12463" max="12463" width="12.5703125" style="41" bestFit="1" customWidth="1"/>
    <col min="12464" max="12464" width="9.42578125" style="41" customWidth="1"/>
    <col min="12465" max="12465" width="11.140625" style="41" bestFit="1" customWidth="1"/>
    <col min="12466" max="12467" width="9.140625" style="41"/>
    <col min="12468" max="12468" width="59.140625" style="41" bestFit="1" customWidth="1"/>
    <col min="12469" max="12469" width="45.42578125" style="41" bestFit="1" customWidth="1"/>
    <col min="12470" max="12471" width="12.5703125" style="41" bestFit="1" customWidth="1"/>
    <col min="12472" max="12472" width="9.140625" style="41"/>
    <col min="12473" max="12474" width="12" style="41" bestFit="1" customWidth="1"/>
    <col min="12475" max="12713" width="9.140625" style="41"/>
    <col min="12714" max="12714" width="56.5703125" style="41" customWidth="1"/>
    <col min="12715" max="12715" width="11" style="41" customWidth="1"/>
    <col min="12716" max="12718" width="14.42578125" style="41" customWidth="1"/>
    <col min="12719" max="12719" width="12.5703125" style="41" bestFit="1" customWidth="1"/>
    <col min="12720" max="12720" width="9.42578125" style="41" customWidth="1"/>
    <col min="12721" max="12721" width="11.140625" style="41" bestFit="1" customWidth="1"/>
    <col min="12722" max="12723" width="9.140625" style="41"/>
    <col min="12724" max="12724" width="59.140625" style="41" bestFit="1" customWidth="1"/>
    <col min="12725" max="12725" width="45.42578125" style="41" bestFit="1" customWidth="1"/>
    <col min="12726" max="12727" width="12.5703125" style="41" bestFit="1" customWidth="1"/>
    <col min="12728" max="12728" width="9.140625" style="41"/>
    <col min="12729" max="12730" width="12" style="41" bestFit="1" customWidth="1"/>
    <col min="12731" max="12969" width="9.140625" style="41"/>
    <col min="12970" max="12970" width="56.5703125" style="41" customWidth="1"/>
    <col min="12971" max="12971" width="11" style="41" customWidth="1"/>
    <col min="12972" max="12974" width="14.42578125" style="41" customWidth="1"/>
    <col min="12975" max="12975" width="12.5703125" style="41" bestFit="1" customWidth="1"/>
    <col min="12976" max="12976" width="9.42578125" style="41" customWidth="1"/>
    <col min="12977" max="12977" width="11.140625" style="41" bestFit="1" customWidth="1"/>
    <col min="12978" max="12979" width="9.140625" style="41"/>
    <col min="12980" max="12980" width="59.140625" style="41" bestFit="1" customWidth="1"/>
    <col min="12981" max="12981" width="45.42578125" style="41" bestFit="1" customWidth="1"/>
    <col min="12982" max="12983" width="12.5703125" style="41" bestFit="1" customWidth="1"/>
    <col min="12984" max="12984" width="9.140625" style="41"/>
    <col min="12985" max="12986" width="12" style="41" bestFit="1" customWidth="1"/>
    <col min="12987" max="13225" width="9.140625" style="41"/>
    <col min="13226" max="13226" width="56.5703125" style="41" customWidth="1"/>
    <col min="13227" max="13227" width="11" style="41" customWidth="1"/>
    <col min="13228" max="13230" width="14.42578125" style="41" customWidth="1"/>
    <col min="13231" max="13231" width="12.5703125" style="41" bestFit="1" customWidth="1"/>
    <col min="13232" max="13232" width="9.42578125" style="41" customWidth="1"/>
    <col min="13233" max="13233" width="11.140625" style="41" bestFit="1" customWidth="1"/>
    <col min="13234" max="13235" width="9.140625" style="41"/>
    <col min="13236" max="13236" width="59.140625" style="41" bestFit="1" customWidth="1"/>
    <col min="13237" max="13237" width="45.42578125" style="41" bestFit="1" customWidth="1"/>
    <col min="13238" max="13239" width="12.5703125" style="41" bestFit="1" customWidth="1"/>
    <col min="13240" max="13240" width="9.140625" style="41"/>
    <col min="13241" max="13242" width="12" style="41" bestFit="1" customWidth="1"/>
    <col min="13243" max="13481" width="9.140625" style="41"/>
    <col min="13482" max="13482" width="56.5703125" style="41" customWidth="1"/>
    <col min="13483" max="13483" width="11" style="41" customWidth="1"/>
    <col min="13484" max="13486" width="14.42578125" style="41" customWidth="1"/>
    <col min="13487" max="13487" width="12.5703125" style="41" bestFit="1" customWidth="1"/>
    <col min="13488" max="13488" width="9.42578125" style="41" customWidth="1"/>
    <col min="13489" max="13489" width="11.140625" style="41" bestFit="1" customWidth="1"/>
    <col min="13490" max="13491" width="9.140625" style="41"/>
    <col min="13492" max="13492" width="59.140625" style="41" bestFit="1" customWidth="1"/>
    <col min="13493" max="13493" width="45.42578125" style="41" bestFit="1" customWidth="1"/>
    <col min="13494" max="13495" width="12.5703125" style="41" bestFit="1" customWidth="1"/>
    <col min="13496" max="13496" width="9.140625" style="41"/>
    <col min="13497" max="13498" width="12" style="41" bestFit="1" customWidth="1"/>
    <col min="13499" max="13737" width="9.140625" style="41"/>
    <col min="13738" max="13738" width="56.5703125" style="41" customWidth="1"/>
    <col min="13739" max="13739" width="11" style="41" customWidth="1"/>
    <col min="13740" max="13742" width="14.42578125" style="41" customWidth="1"/>
    <col min="13743" max="13743" width="12.5703125" style="41" bestFit="1" customWidth="1"/>
    <col min="13744" max="13744" width="9.42578125" style="41" customWidth="1"/>
    <col min="13745" max="13745" width="11.140625" style="41" bestFit="1" customWidth="1"/>
    <col min="13746" max="13747" width="9.140625" style="41"/>
    <col min="13748" max="13748" width="59.140625" style="41" bestFit="1" customWidth="1"/>
    <col min="13749" max="13749" width="45.42578125" style="41" bestFit="1" customWidth="1"/>
    <col min="13750" max="13751" width="12.5703125" style="41" bestFit="1" customWidth="1"/>
    <col min="13752" max="13752" width="9.140625" style="41"/>
    <col min="13753" max="13754" width="12" style="41" bestFit="1" customWidth="1"/>
    <col min="13755" max="13993" width="9.140625" style="41"/>
    <col min="13994" max="13994" width="56.5703125" style="41" customWidth="1"/>
    <col min="13995" max="13995" width="11" style="41" customWidth="1"/>
    <col min="13996" max="13998" width="14.42578125" style="41" customWidth="1"/>
    <col min="13999" max="13999" width="12.5703125" style="41" bestFit="1" customWidth="1"/>
    <col min="14000" max="14000" width="9.42578125" style="41" customWidth="1"/>
    <col min="14001" max="14001" width="11.140625" style="41" bestFit="1" customWidth="1"/>
    <col min="14002" max="14003" width="9.140625" style="41"/>
    <col min="14004" max="14004" width="59.140625" style="41" bestFit="1" customWidth="1"/>
    <col min="14005" max="14005" width="45.42578125" style="41" bestFit="1" customWidth="1"/>
    <col min="14006" max="14007" width="12.5703125" style="41" bestFit="1" customWidth="1"/>
    <col min="14008" max="14008" width="9.140625" style="41"/>
    <col min="14009" max="14010" width="12" style="41" bestFit="1" customWidth="1"/>
    <col min="14011" max="14249" width="9.140625" style="41"/>
    <col min="14250" max="14250" width="56.5703125" style="41" customWidth="1"/>
    <col min="14251" max="14251" width="11" style="41" customWidth="1"/>
    <col min="14252" max="14254" width="14.42578125" style="41" customWidth="1"/>
    <col min="14255" max="14255" width="12.5703125" style="41" bestFit="1" customWidth="1"/>
    <col min="14256" max="14256" width="9.42578125" style="41" customWidth="1"/>
    <col min="14257" max="14257" width="11.140625" style="41" bestFit="1" customWidth="1"/>
    <col min="14258" max="14259" width="9.140625" style="41"/>
    <col min="14260" max="14260" width="59.140625" style="41" bestFit="1" customWidth="1"/>
    <col min="14261" max="14261" width="45.42578125" style="41" bestFit="1" customWidth="1"/>
    <col min="14262" max="14263" width="12.5703125" style="41" bestFit="1" customWidth="1"/>
    <col min="14264" max="14264" width="9.140625" style="41"/>
    <col min="14265" max="14266" width="12" style="41" bestFit="1" customWidth="1"/>
    <col min="14267" max="14505" width="9.140625" style="41"/>
    <col min="14506" max="14506" width="56.5703125" style="41" customWidth="1"/>
    <col min="14507" max="14507" width="11" style="41" customWidth="1"/>
    <col min="14508" max="14510" width="14.42578125" style="41" customWidth="1"/>
    <col min="14511" max="14511" width="12.5703125" style="41" bestFit="1" customWidth="1"/>
    <col min="14512" max="14512" width="9.42578125" style="41" customWidth="1"/>
    <col min="14513" max="14513" width="11.140625" style="41" bestFit="1" customWidth="1"/>
    <col min="14514" max="14515" width="9.140625" style="41"/>
    <col min="14516" max="14516" width="59.140625" style="41" bestFit="1" customWidth="1"/>
    <col min="14517" max="14517" width="45.42578125" style="41" bestFit="1" customWidth="1"/>
    <col min="14518" max="14519" width="12.5703125" style="41" bestFit="1" customWidth="1"/>
    <col min="14520" max="14520" width="9.140625" style="41"/>
    <col min="14521" max="14522" width="12" style="41" bestFit="1" customWidth="1"/>
    <col min="14523" max="14761" width="9.140625" style="41"/>
    <col min="14762" max="14762" width="56.5703125" style="41" customWidth="1"/>
    <col min="14763" max="14763" width="11" style="41" customWidth="1"/>
    <col min="14764" max="14766" width="14.42578125" style="41" customWidth="1"/>
    <col min="14767" max="14767" width="12.5703125" style="41" bestFit="1" customWidth="1"/>
    <col min="14768" max="14768" width="9.42578125" style="41" customWidth="1"/>
    <col min="14769" max="14769" width="11.140625" style="41" bestFit="1" customWidth="1"/>
    <col min="14770" max="14771" width="9.140625" style="41"/>
    <col min="14772" max="14772" width="59.140625" style="41" bestFit="1" customWidth="1"/>
    <col min="14773" max="14773" width="45.42578125" style="41" bestFit="1" customWidth="1"/>
    <col min="14774" max="14775" width="12.5703125" style="41" bestFit="1" customWidth="1"/>
    <col min="14776" max="14776" width="9.140625" style="41"/>
    <col min="14777" max="14778" width="12" style="41" bestFit="1" customWidth="1"/>
    <col min="14779" max="15017" width="9.140625" style="41"/>
    <col min="15018" max="15018" width="56.5703125" style="41" customWidth="1"/>
    <col min="15019" max="15019" width="11" style="41" customWidth="1"/>
    <col min="15020" max="15022" width="14.42578125" style="41" customWidth="1"/>
    <col min="15023" max="15023" width="12.5703125" style="41" bestFit="1" customWidth="1"/>
    <col min="15024" max="15024" width="9.42578125" style="41" customWidth="1"/>
    <col min="15025" max="15025" width="11.140625" style="41" bestFit="1" customWidth="1"/>
    <col min="15026" max="15027" width="9.140625" style="41"/>
    <col min="15028" max="15028" width="59.140625" style="41" bestFit="1" customWidth="1"/>
    <col min="15029" max="15029" width="45.42578125" style="41" bestFit="1" customWidth="1"/>
    <col min="15030" max="15031" width="12.5703125" style="41" bestFit="1" customWidth="1"/>
    <col min="15032" max="15032" width="9.140625" style="41"/>
    <col min="15033" max="15034" width="12" style="41" bestFit="1" customWidth="1"/>
    <col min="15035" max="15273" width="9.140625" style="41"/>
    <col min="15274" max="15274" width="56.5703125" style="41" customWidth="1"/>
    <col min="15275" max="15275" width="11" style="41" customWidth="1"/>
    <col min="15276" max="15278" width="14.42578125" style="41" customWidth="1"/>
    <col min="15279" max="15279" width="12.5703125" style="41" bestFit="1" customWidth="1"/>
    <col min="15280" max="15280" width="9.42578125" style="41" customWidth="1"/>
    <col min="15281" max="15281" width="11.140625" style="41" bestFit="1" customWidth="1"/>
    <col min="15282" max="15283" width="9.140625" style="41"/>
    <col min="15284" max="15284" width="59.140625" style="41" bestFit="1" customWidth="1"/>
    <col min="15285" max="15285" width="45.42578125" style="41" bestFit="1" customWidth="1"/>
    <col min="15286" max="15287" width="12.5703125" style="41" bestFit="1" customWidth="1"/>
    <col min="15288" max="15288" width="9.140625" style="41"/>
    <col min="15289" max="15290" width="12" style="41" bestFit="1" customWidth="1"/>
    <col min="15291" max="15529" width="9.140625" style="41"/>
    <col min="15530" max="15530" width="56.5703125" style="41" customWidth="1"/>
    <col min="15531" max="15531" width="11" style="41" customWidth="1"/>
    <col min="15532" max="15534" width="14.42578125" style="41" customWidth="1"/>
    <col min="15535" max="15535" width="12.5703125" style="41" bestFit="1" customWidth="1"/>
    <col min="15536" max="15536" width="9.42578125" style="41" customWidth="1"/>
    <col min="15537" max="15537" width="11.140625" style="41" bestFit="1" customWidth="1"/>
    <col min="15538" max="15539" width="9.140625" style="41"/>
    <col min="15540" max="15540" width="59.140625" style="41" bestFit="1" customWidth="1"/>
    <col min="15541" max="15541" width="45.42578125" style="41" bestFit="1" customWidth="1"/>
    <col min="15542" max="15543" width="12.5703125" style="41" bestFit="1" customWidth="1"/>
    <col min="15544" max="15544" width="9.140625" style="41"/>
    <col min="15545" max="15546" width="12" style="41" bestFit="1" customWidth="1"/>
    <col min="15547" max="15785" width="9.140625" style="41"/>
    <col min="15786" max="15786" width="56.5703125" style="41" customWidth="1"/>
    <col min="15787" max="15787" width="11" style="41" customWidth="1"/>
    <col min="15788" max="15790" width="14.42578125" style="41" customWidth="1"/>
    <col min="15791" max="15791" width="12.5703125" style="41" bestFit="1" customWidth="1"/>
    <col min="15792" max="15792" width="9.42578125" style="41" customWidth="1"/>
    <col min="15793" max="15793" width="11.140625" style="41" bestFit="1" customWidth="1"/>
    <col min="15794" max="15795" width="9.140625" style="41"/>
    <col min="15796" max="15796" width="59.140625" style="41" bestFit="1" customWidth="1"/>
    <col min="15797" max="15797" width="45.42578125" style="41" bestFit="1" customWidth="1"/>
    <col min="15798" max="15799" width="12.5703125" style="41" bestFit="1" customWidth="1"/>
    <col min="15800" max="15800" width="9.140625" style="41"/>
    <col min="15801" max="15802" width="12" style="41" bestFit="1" customWidth="1"/>
    <col min="15803" max="16041" width="9.140625" style="41"/>
    <col min="16042" max="16042" width="56.5703125" style="41" customWidth="1"/>
    <col min="16043" max="16043" width="11" style="41" customWidth="1"/>
    <col min="16044" max="16046" width="14.42578125" style="41" customWidth="1"/>
    <col min="16047" max="16047" width="12.5703125" style="41" bestFit="1" customWidth="1"/>
    <col min="16048" max="16048" width="9.42578125" style="41" customWidth="1"/>
    <col min="16049" max="16049" width="11.140625" style="41" bestFit="1" customWidth="1"/>
    <col min="16050" max="16051" width="9.140625" style="41"/>
    <col min="16052" max="16052" width="59.140625" style="41" bestFit="1" customWidth="1"/>
    <col min="16053" max="16053" width="45.42578125" style="41" bestFit="1" customWidth="1"/>
    <col min="16054" max="16055" width="12.5703125" style="41" bestFit="1" customWidth="1"/>
    <col min="16056" max="16056" width="9.140625" style="41"/>
    <col min="16057" max="16058" width="12" style="41" bestFit="1" customWidth="1"/>
    <col min="16059" max="16384" width="9.140625" style="41"/>
  </cols>
  <sheetData>
    <row r="1" spans="1:8" ht="12.75" customHeight="1" x14ac:dyDescent="0.25">
      <c r="A1" s="38" t="s">
        <v>3</v>
      </c>
      <c r="B1" s="212"/>
      <c r="C1" s="31"/>
      <c r="D1" s="31"/>
      <c r="E1" s="31"/>
    </row>
    <row r="2" spans="1:8" ht="12.75" customHeight="1" x14ac:dyDescent="0.25">
      <c r="A2" s="34" t="s">
        <v>237</v>
      </c>
      <c r="B2" s="32"/>
      <c r="C2" s="32"/>
      <c r="D2" s="32"/>
      <c r="E2" s="32"/>
      <c r="F2" s="32"/>
      <c r="G2" s="32"/>
      <c r="H2" s="32"/>
    </row>
    <row r="3" spans="1:8" ht="12.75" customHeight="1" x14ac:dyDescent="0.25">
      <c r="A3" s="33" t="s">
        <v>154</v>
      </c>
      <c r="B3" s="34"/>
      <c r="C3" s="31"/>
      <c r="D3" s="31"/>
      <c r="E3" s="31"/>
    </row>
    <row r="4" spans="1:8" ht="12.75" customHeight="1" x14ac:dyDescent="0.25">
      <c r="A4" s="214"/>
      <c r="B4" s="34"/>
      <c r="C4" s="31"/>
      <c r="D4" s="31"/>
      <c r="E4" s="31"/>
    </row>
    <row r="5" spans="1:8" ht="45" x14ac:dyDescent="0.25">
      <c r="A5" s="358" t="s">
        <v>12</v>
      </c>
      <c r="B5" s="358" t="s">
        <v>42</v>
      </c>
      <c r="C5" s="359" t="s">
        <v>233</v>
      </c>
      <c r="D5" s="360" t="s">
        <v>40</v>
      </c>
      <c r="E5" s="361" t="s">
        <v>235</v>
      </c>
      <c r="F5" s="359" t="s">
        <v>41</v>
      </c>
      <c r="G5" s="362" t="s">
        <v>238</v>
      </c>
      <c r="H5" s="361" t="s">
        <v>236</v>
      </c>
    </row>
    <row r="6" spans="1:8" ht="12.75" customHeight="1" x14ac:dyDescent="0.25">
      <c r="A6" s="363">
        <v>1</v>
      </c>
      <c r="B6" s="364">
        <v>2</v>
      </c>
      <c r="C6" s="364">
        <v>3</v>
      </c>
      <c r="D6" s="363">
        <v>4</v>
      </c>
      <c r="E6" s="363">
        <v>5</v>
      </c>
      <c r="F6" s="363">
        <v>6</v>
      </c>
      <c r="G6" s="363">
        <v>7</v>
      </c>
      <c r="H6" s="363">
        <v>8</v>
      </c>
    </row>
    <row r="7" spans="1:8" ht="12.75" customHeight="1" x14ac:dyDescent="0.2">
      <c r="A7" s="365"/>
      <c r="B7" s="155" t="s">
        <v>133</v>
      </c>
      <c r="C7" s="383">
        <f>C8+C13</f>
        <v>32070724</v>
      </c>
      <c r="D7" s="400">
        <f>D8+D13</f>
        <v>1.685217E-2</v>
      </c>
      <c r="E7" s="401">
        <v>0.14931568652856</v>
      </c>
      <c r="F7" s="366">
        <f>F8+F13</f>
        <v>2573321.0300000003</v>
      </c>
      <c r="G7" s="402"/>
      <c r="H7" s="402"/>
    </row>
    <row r="8" spans="1:8" ht="12.75" customHeight="1" x14ac:dyDescent="0.2">
      <c r="A8" s="367"/>
      <c r="B8" s="368" t="s">
        <v>134</v>
      </c>
      <c r="C8" s="384">
        <f>C9</f>
        <v>2485144</v>
      </c>
      <c r="D8" s="403">
        <v>1.3058659999999999E-3</v>
      </c>
      <c r="E8" s="404">
        <v>-0.19789999999999999</v>
      </c>
      <c r="F8" s="369">
        <f>F9</f>
        <v>725181.03</v>
      </c>
      <c r="G8" s="402"/>
      <c r="H8" s="402"/>
    </row>
    <row r="9" spans="1:8" ht="12.75" customHeight="1" x14ac:dyDescent="0.2">
      <c r="A9" s="370"/>
      <c r="B9" s="371" t="s">
        <v>172</v>
      </c>
      <c r="C9" s="385">
        <f>C10</f>
        <v>2485144</v>
      </c>
      <c r="D9" s="405">
        <f>D10</f>
        <v>1.3058659999999999E-3</v>
      </c>
      <c r="E9" s="406">
        <f>E10</f>
        <v>-0.19789999999999999</v>
      </c>
      <c r="F9" s="407">
        <f>F10</f>
        <v>725181.03</v>
      </c>
      <c r="G9" s="405"/>
      <c r="H9" s="405"/>
    </row>
    <row r="10" spans="1:8" ht="12.75" customHeight="1" x14ac:dyDescent="0.2">
      <c r="A10" s="372">
        <v>1</v>
      </c>
      <c r="B10" s="373" t="s">
        <v>442</v>
      </c>
      <c r="C10" s="408">
        <v>2485144</v>
      </c>
      <c r="D10" s="409">
        <v>1.3058659999999999E-3</v>
      </c>
      <c r="E10" s="410">
        <v>-0.19789999999999999</v>
      </c>
      <c r="F10" s="411">
        <v>725181.03</v>
      </c>
      <c r="G10" s="412"/>
      <c r="H10" s="413"/>
    </row>
    <row r="11" spans="1:8" ht="12.75" customHeight="1" x14ac:dyDescent="0.2">
      <c r="A11" s="372"/>
      <c r="B11" s="375" t="s">
        <v>196</v>
      </c>
      <c r="C11" s="414"/>
      <c r="D11" s="414"/>
      <c r="E11" s="415"/>
      <c r="F11" s="414"/>
      <c r="G11" s="416">
        <v>124.22539999999999</v>
      </c>
      <c r="H11" s="413">
        <v>0.3533</v>
      </c>
    </row>
    <row r="12" spans="1:8" ht="12.75" customHeight="1" x14ac:dyDescent="0.2">
      <c r="A12" s="372"/>
      <c r="B12" s="375" t="s">
        <v>197</v>
      </c>
      <c r="C12" s="414"/>
      <c r="D12" s="414"/>
      <c r="E12" s="415"/>
      <c r="F12" s="414"/>
      <c r="G12" s="416">
        <v>120.5184</v>
      </c>
      <c r="H12" s="413">
        <v>0.34</v>
      </c>
    </row>
    <row r="13" spans="1:8" ht="12.75" customHeight="1" x14ac:dyDescent="0.2">
      <c r="A13" s="367"/>
      <c r="B13" s="368" t="s">
        <v>135</v>
      </c>
      <c r="C13" s="384">
        <f>C14</f>
        <v>29585580</v>
      </c>
      <c r="D13" s="417">
        <f>D14</f>
        <v>1.5546304E-2</v>
      </c>
      <c r="E13" s="404">
        <f>E14</f>
        <v>0.19267647498073012</v>
      </c>
      <c r="F13" s="369">
        <f>F14</f>
        <v>1848140</v>
      </c>
      <c r="G13" s="402"/>
      <c r="H13" s="402"/>
    </row>
    <row r="14" spans="1:8" ht="12.75" customHeight="1" x14ac:dyDescent="0.2">
      <c r="A14" s="370"/>
      <c r="B14" s="371" t="s">
        <v>136</v>
      </c>
      <c r="C14" s="385">
        <f>C15+C16</f>
        <v>29585580</v>
      </c>
      <c r="D14" s="405">
        <f t="shared" ref="D14:F14" si="0">D15+D16</f>
        <v>1.5546304E-2</v>
      </c>
      <c r="E14" s="405">
        <v>0.19267647498073012</v>
      </c>
      <c r="F14" s="385">
        <f t="shared" si="0"/>
        <v>1848140</v>
      </c>
      <c r="G14" s="405"/>
      <c r="H14" s="405"/>
    </row>
    <row r="15" spans="1:8" ht="12.75" customHeight="1" x14ac:dyDescent="0.2">
      <c r="A15" s="372">
        <v>1</v>
      </c>
      <c r="B15" s="373" t="s">
        <v>199</v>
      </c>
      <c r="C15" s="418">
        <v>10672391</v>
      </c>
      <c r="D15" s="419">
        <v>5.6080100000000001E-3</v>
      </c>
      <c r="E15" s="410">
        <v>0.32269999999999999</v>
      </c>
      <c r="F15" s="374">
        <v>-5675</v>
      </c>
      <c r="G15" s="388">
        <v>21.091699999999999</v>
      </c>
      <c r="H15" s="393">
        <v>0.32269999999999999</v>
      </c>
    </row>
    <row r="16" spans="1:8" ht="12.75" customHeight="1" x14ac:dyDescent="0.2">
      <c r="A16" s="377">
        <v>2</v>
      </c>
      <c r="B16" s="378" t="s">
        <v>200</v>
      </c>
      <c r="C16" s="418">
        <v>18913189</v>
      </c>
      <c r="D16" s="419">
        <v>9.9382940000000003E-3</v>
      </c>
      <c r="E16" s="410">
        <v>0.13</v>
      </c>
      <c r="F16" s="374">
        <v>1853815</v>
      </c>
      <c r="G16" s="388">
        <v>6.2169999999999996</v>
      </c>
      <c r="H16" s="393">
        <v>0.13</v>
      </c>
    </row>
    <row r="17" spans="1:8" ht="12.75" customHeight="1" x14ac:dyDescent="0.2">
      <c r="A17" s="367"/>
      <c r="B17" s="379" t="s">
        <v>137</v>
      </c>
      <c r="C17" s="384">
        <f>C18+C72</f>
        <v>1870991271.6163001</v>
      </c>
      <c r="D17" s="417">
        <f>D18+D72</f>
        <v>0.98314783039247278</v>
      </c>
      <c r="E17" s="404">
        <v>0.4112762807410309</v>
      </c>
      <c r="F17" s="369">
        <f>F18+F72</f>
        <v>119101828.52</v>
      </c>
      <c r="G17" s="402"/>
      <c r="H17" s="402"/>
    </row>
    <row r="18" spans="1:8" ht="12.75" customHeight="1" x14ac:dyDescent="0.2">
      <c r="A18" s="367"/>
      <c r="B18" s="368" t="s">
        <v>134</v>
      </c>
      <c r="C18" s="384">
        <f>C19+C26</f>
        <v>1103915178.0063</v>
      </c>
      <c r="D18" s="417">
        <f>D19+D26</f>
        <v>0.58007315606114074</v>
      </c>
      <c r="E18" s="404">
        <v>0.35558662272327607</v>
      </c>
      <c r="F18" s="369">
        <f>F19+F26</f>
        <v>94385804.5</v>
      </c>
      <c r="G18" s="402"/>
      <c r="H18" s="402"/>
    </row>
    <row r="19" spans="1:8" ht="12.75" customHeight="1" x14ac:dyDescent="0.2">
      <c r="A19" s="370"/>
      <c r="B19" s="420" t="s">
        <v>138</v>
      </c>
      <c r="C19" s="421">
        <f>C20+C21+C22+C23+C24+C25</f>
        <v>93034138</v>
      </c>
      <c r="D19" s="422">
        <f>SUM(D20:D25)</f>
        <v>4.8886551E-2</v>
      </c>
      <c r="E19" s="423">
        <v>0.37119999999999997</v>
      </c>
      <c r="F19" s="424">
        <f>F20+F21+F22+F23+F24+F25</f>
        <v>2425718.2999999998</v>
      </c>
      <c r="G19" s="422"/>
      <c r="H19" s="422"/>
    </row>
    <row r="20" spans="1:8" ht="12.75" customHeight="1" x14ac:dyDescent="0.2">
      <c r="A20" s="372">
        <v>1</v>
      </c>
      <c r="B20" s="425" t="s">
        <v>121</v>
      </c>
      <c r="C20" s="426">
        <v>1840767</v>
      </c>
      <c r="D20" s="427">
        <v>9.6726600000000005E-4</v>
      </c>
      <c r="E20" s="428">
        <v>-1.54E-2</v>
      </c>
      <c r="F20" s="429">
        <v>319323.78999999998</v>
      </c>
      <c r="G20" s="430">
        <v>28.0747</v>
      </c>
      <c r="H20" s="431">
        <v>0.187</v>
      </c>
    </row>
    <row r="21" spans="1:8" ht="12.75" customHeight="1" x14ac:dyDescent="0.2">
      <c r="A21" s="380">
        <v>2</v>
      </c>
      <c r="B21" s="432" t="s">
        <v>124</v>
      </c>
      <c r="C21" s="426">
        <v>8185089</v>
      </c>
      <c r="D21" s="433">
        <v>4.3010100000000001E-3</v>
      </c>
      <c r="E21" s="428">
        <v>6.5199999999999994E-2</v>
      </c>
      <c r="F21" s="434">
        <v>443922.8</v>
      </c>
      <c r="G21" s="435">
        <v>949.33550000000002</v>
      </c>
      <c r="H21" s="436">
        <v>6.5199999999999994E-2</v>
      </c>
    </row>
    <row r="22" spans="1:8" ht="12.75" customHeight="1" x14ac:dyDescent="0.2">
      <c r="A22" s="380">
        <v>3</v>
      </c>
      <c r="B22" s="432" t="s">
        <v>122</v>
      </c>
      <c r="C22" s="426">
        <v>6217458</v>
      </c>
      <c r="D22" s="433">
        <v>3.2670809999999998E-3</v>
      </c>
      <c r="E22" s="428">
        <v>0.54530000000000001</v>
      </c>
      <c r="F22" s="434">
        <v>194111.07</v>
      </c>
      <c r="G22" s="435">
        <v>101.6583</v>
      </c>
      <c r="H22" s="436">
        <v>4.7500000000000001E-2</v>
      </c>
    </row>
    <row r="23" spans="1:8" ht="12.75" customHeight="1" x14ac:dyDescent="0.2">
      <c r="A23" s="372">
        <v>4</v>
      </c>
      <c r="B23" s="432" t="s">
        <v>123</v>
      </c>
      <c r="C23" s="426">
        <v>58886090</v>
      </c>
      <c r="D23" s="433">
        <v>3.0942812E-2</v>
      </c>
      <c r="E23" s="428">
        <v>0.6482</v>
      </c>
      <c r="F23" s="434">
        <v>750513.22</v>
      </c>
      <c r="G23" s="435">
        <v>35.444800000000001</v>
      </c>
      <c r="H23" s="436">
        <v>0.4274</v>
      </c>
    </row>
    <row r="24" spans="1:8" ht="12.75" customHeight="1" x14ac:dyDescent="0.2">
      <c r="A24" s="380">
        <v>5</v>
      </c>
      <c r="B24" s="432" t="s">
        <v>201</v>
      </c>
      <c r="C24" s="426">
        <v>1542855</v>
      </c>
      <c r="D24" s="433">
        <v>8.1072200000000005E-4</v>
      </c>
      <c r="E24" s="428">
        <v>0.21110000000000001</v>
      </c>
      <c r="F24" s="434">
        <v>268875.59000000003</v>
      </c>
      <c r="G24" s="435">
        <v>28.8584</v>
      </c>
      <c r="H24" s="436">
        <v>0.21110000000000001</v>
      </c>
    </row>
    <row r="25" spans="1:8" ht="12.75" customHeight="1" x14ac:dyDescent="0.2">
      <c r="A25" s="372">
        <v>6</v>
      </c>
      <c r="B25" s="432" t="s">
        <v>174</v>
      </c>
      <c r="C25" s="426">
        <v>16361879</v>
      </c>
      <c r="D25" s="433">
        <v>8.59766E-3</v>
      </c>
      <c r="E25" s="428">
        <v>0.376</v>
      </c>
      <c r="F25" s="434">
        <v>448971.83</v>
      </c>
      <c r="G25" s="435">
        <v>110.80800000000001</v>
      </c>
      <c r="H25" s="436">
        <v>3.44E-2</v>
      </c>
    </row>
    <row r="26" spans="1:8" ht="12.75" customHeight="1" x14ac:dyDescent="0.2">
      <c r="A26" s="370"/>
      <c r="B26" s="420" t="s">
        <v>139</v>
      </c>
      <c r="C26" s="421">
        <f>C27+C51+C55+C58+C63+C67</f>
        <v>1010881040.0062999</v>
      </c>
      <c r="D26" s="422">
        <f>D27+D51+D55+D58+D63+D67</f>
        <v>0.53118660506114068</v>
      </c>
      <c r="E26" s="423">
        <v>0.35417137640540497</v>
      </c>
      <c r="F26" s="424">
        <f>F27+F51+F55+F58+F63+F67</f>
        <v>91960086.200000003</v>
      </c>
      <c r="G26" s="437"/>
      <c r="H26" s="437"/>
    </row>
    <row r="27" spans="1:8" ht="12.75" customHeight="1" x14ac:dyDescent="0.2">
      <c r="A27" s="370"/>
      <c r="B27" s="438" t="s">
        <v>140</v>
      </c>
      <c r="C27" s="421">
        <f>SUM(C28:C50)</f>
        <v>359849591.5363</v>
      </c>
      <c r="D27" s="422">
        <f>SUM(D28:D50)</f>
        <v>0.18908978929866374</v>
      </c>
      <c r="E27" s="423">
        <v>0.54640943010230381</v>
      </c>
      <c r="F27" s="424">
        <f>SUM(F28:F50)</f>
        <v>46337797.870000005</v>
      </c>
      <c r="G27" s="422"/>
      <c r="H27" s="422"/>
    </row>
    <row r="28" spans="1:8" ht="12.75" customHeight="1" x14ac:dyDescent="0.2">
      <c r="A28" s="380">
        <v>1</v>
      </c>
      <c r="B28" s="432" t="s">
        <v>125</v>
      </c>
      <c r="C28" s="439">
        <v>613339.02</v>
      </c>
      <c r="D28" s="427">
        <v>3.222906147129801E-4</v>
      </c>
      <c r="E28" s="428">
        <v>2.5893850375917713E-2</v>
      </c>
      <c r="F28" s="434">
        <v>173680.86</v>
      </c>
      <c r="G28" s="435">
        <v>19.5871</v>
      </c>
      <c r="H28" s="436">
        <v>0.34692375929198671</v>
      </c>
    </row>
    <row r="29" spans="1:8" ht="12.75" customHeight="1" x14ac:dyDescent="0.2">
      <c r="A29" s="380">
        <v>2</v>
      </c>
      <c r="B29" s="432" t="s">
        <v>126</v>
      </c>
      <c r="C29" s="439">
        <v>32699886.4016</v>
      </c>
      <c r="D29" s="433">
        <v>1.7182775179404502E-2</v>
      </c>
      <c r="E29" s="428">
        <v>-1.05629037300396E-2</v>
      </c>
      <c r="F29" s="434">
        <v>2234778.37</v>
      </c>
      <c r="G29" s="435">
        <v>142.36240000000001</v>
      </c>
      <c r="H29" s="436">
        <v>6.9148788366030917E-2</v>
      </c>
    </row>
    <row r="30" spans="1:8" ht="12.75" customHeight="1" x14ac:dyDescent="0.2">
      <c r="A30" s="380">
        <v>3</v>
      </c>
      <c r="B30" s="432" t="s">
        <v>127</v>
      </c>
      <c r="C30" s="439">
        <v>3232881.4706000001</v>
      </c>
      <c r="D30" s="433">
        <v>1.6987788522795713E-3</v>
      </c>
      <c r="E30" s="428">
        <v>2.2383841115089407</v>
      </c>
      <c r="F30" s="434">
        <v>357907.47</v>
      </c>
      <c r="G30" s="435">
        <v>143.29910000000001</v>
      </c>
      <c r="H30" s="436">
        <v>0.12193198998162466</v>
      </c>
    </row>
    <row r="31" spans="1:8" ht="12.75" customHeight="1" x14ac:dyDescent="0.2">
      <c r="A31" s="380">
        <v>4</v>
      </c>
      <c r="B31" s="432" t="s">
        <v>141</v>
      </c>
      <c r="C31" s="439">
        <v>9772279.4671999998</v>
      </c>
      <c r="D31" s="433">
        <v>5.1350294925487068E-3</v>
      </c>
      <c r="E31" s="428">
        <v>0.76015025657019308</v>
      </c>
      <c r="F31" s="434">
        <v>-522393.69</v>
      </c>
      <c r="G31" s="435">
        <v>184.35659999999999</v>
      </c>
      <c r="H31" s="436">
        <v>-6.5218394383094139E-2</v>
      </c>
    </row>
    <row r="32" spans="1:8" ht="12.75" customHeight="1" x14ac:dyDescent="0.2">
      <c r="A32" s="380">
        <v>5</v>
      </c>
      <c r="B32" s="432" t="s">
        <v>128</v>
      </c>
      <c r="C32" s="439">
        <v>147679.4682</v>
      </c>
      <c r="D32" s="433">
        <v>7.7600976025728801E-5</v>
      </c>
      <c r="E32" s="428">
        <v>-0.8035930337812498</v>
      </c>
      <c r="F32" s="434">
        <v>30773.96</v>
      </c>
      <c r="G32" s="435">
        <v>21.900500000000001</v>
      </c>
      <c r="H32" s="436">
        <v>2.2107827580413356E-2</v>
      </c>
    </row>
    <row r="33" spans="1:9" ht="12.75" customHeight="1" x14ac:dyDescent="0.2">
      <c r="A33" s="380">
        <v>6</v>
      </c>
      <c r="B33" s="432" t="s">
        <v>204</v>
      </c>
      <c r="C33" s="439">
        <v>11009217.68</v>
      </c>
      <c r="D33" s="433">
        <v>5.7850021242676006E-3</v>
      </c>
      <c r="E33" s="395">
        <v>0.52858119992820563</v>
      </c>
      <c r="F33" s="434">
        <v>103686.79</v>
      </c>
      <c r="G33" s="435">
        <v>106.0187</v>
      </c>
      <c r="H33" s="394">
        <v>2.3794187999192685E-2</v>
      </c>
    </row>
    <row r="34" spans="1:9" ht="12.75" customHeight="1" x14ac:dyDescent="0.2">
      <c r="A34" s="380">
        <v>7</v>
      </c>
      <c r="B34" s="432" t="s">
        <v>443</v>
      </c>
      <c r="C34" s="439">
        <v>7735572.3700000001</v>
      </c>
      <c r="D34" s="433">
        <v>4.0648031398426996E-3</v>
      </c>
      <c r="E34" s="395">
        <v>-0.41788123407460942</v>
      </c>
      <c r="F34" s="434">
        <v>426172.99</v>
      </c>
      <c r="G34" s="435">
        <v>1.1620999999999999</v>
      </c>
      <c r="H34" s="394">
        <v>4.2055236728837826E-2</v>
      </c>
    </row>
    <row r="35" spans="1:9" ht="12.75" customHeight="1" x14ac:dyDescent="0.2">
      <c r="A35" s="380">
        <v>8</v>
      </c>
      <c r="B35" s="432" t="s">
        <v>205</v>
      </c>
      <c r="C35" s="439">
        <v>897213.91870000004</v>
      </c>
      <c r="D35" s="433">
        <v>4.7145806145981831E-4</v>
      </c>
      <c r="E35" s="395">
        <v>5.0532204752487244</v>
      </c>
      <c r="F35" s="434">
        <v>-9007.19</v>
      </c>
      <c r="G35" s="435">
        <v>1263.1663000000001</v>
      </c>
      <c r="H35" s="394">
        <v>3.3909908455770389E-2</v>
      </c>
      <c r="I35" s="215"/>
    </row>
    <row r="36" spans="1:9" ht="12.75" customHeight="1" x14ac:dyDescent="0.2">
      <c r="A36" s="380">
        <v>9</v>
      </c>
      <c r="B36" s="432" t="s">
        <v>129</v>
      </c>
      <c r="C36" s="439">
        <v>6517957.3899999997</v>
      </c>
      <c r="D36" s="433">
        <v>3.4249842670960526E-3</v>
      </c>
      <c r="E36" s="428">
        <v>2.5992055763042175E-2</v>
      </c>
      <c r="F36" s="434">
        <v>459212.32</v>
      </c>
      <c r="G36" s="204"/>
      <c r="H36" s="394"/>
    </row>
    <row r="37" spans="1:9" ht="12.75" customHeight="1" x14ac:dyDescent="0.2">
      <c r="A37" s="372"/>
      <c r="B37" s="440" t="s">
        <v>196</v>
      </c>
      <c r="C37" s="204"/>
      <c r="D37" s="204"/>
      <c r="E37" s="395"/>
      <c r="F37" s="204"/>
      <c r="G37" s="386">
        <v>25.930599999999998</v>
      </c>
      <c r="H37" s="441">
        <v>8.4041588107172452E-2</v>
      </c>
    </row>
    <row r="38" spans="1:9" ht="12.75" customHeight="1" x14ac:dyDescent="0.2">
      <c r="A38" s="372"/>
      <c r="B38" s="440" t="s">
        <v>197</v>
      </c>
      <c r="C38" s="204"/>
      <c r="D38" s="204"/>
      <c r="E38" s="395"/>
      <c r="F38" s="204"/>
      <c r="G38" s="386">
        <v>23.598400000000002</v>
      </c>
      <c r="H38" s="441">
        <v>7.3274117331368571E-2</v>
      </c>
    </row>
    <row r="39" spans="1:9" ht="12.75" customHeight="1" x14ac:dyDescent="0.2">
      <c r="A39" s="377">
        <v>10</v>
      </c>
      <c r="B39" s="442" t="s">
        <v>147</v>
      </c>
      <c r="C39" s="443">
        <v>64893227.060000002</v>
      </c>
      <c r="D39" s="444">
        <v>3.4099376295798678E-2</v>
      </c>
      <c r="E39" s="445">
        <v>0.93151270310620038</v>
      </c>
      <c r="F39" s="446">
        <v>-303873.7</v>
      </c>
      <c r="G39" s="447">
        <v>115.7277</v>
      </c>
      <c r="H39" s="441">
        <v>-3.1534845099394021E-3</v>
      </c>
    </row>
    <row r="40" spans="1:9" ht="12.75" customHeight="1" x14ac:dyDescent="0.2">
      <c r="A40" s="377">
        <v>11</v>
      </c>
      <c r="B40" s="442" t="s">
        <v>175</v>
      </c>
      <c r="C40" s="443">
        <v>14781311.810000001</v>
      </c>
      <c r="D40" s="444">
        <v>7.7671204899194771E-3</v>
      </c>
      <c r="E40" s="445">
        <v>4.6986869663280286</v>
      </c>
      <c r="F40" s="446">
        <v>13677880.060000001</v>
      </c>
      <c r="G40" s="447">
        <v>1361.3860999999999</v>
      </c>
      <c r="H40" s="441">
        <v>12.186448640224407</v>
      </c>
    </row>
    <row r="41" spans="1:9" ht="12.75" customHeight="1" x14ac:dyDescent="0.2">
      <c r="A41" s="377">
        <v>12</v>
      </c>
      <c r="B41" s="442" t="s">
        <v>444</v>
      </c>
      <c r="C41" s="443">
        <v>611843.41</v>
      </c>
      <c r="D41" s="444">
        <v>3.2150471808721043E-4</v>
      </c>
      <c r="E41" s="445" t="s">
        <v>195</v>
      </c>
      <c r="F41" s="446">
        <v>-18156.63</v>
      </c>
      <c r="G41" s="447">
        <v>97.4161</v>
      </c>
      <c r="H41" s="441"/>
    </row>
    <row r="42" spans="1:9" ht="12.75" customHeight="1" x14ac:dyDescent="0.2">
      <c r="A42" s="377">
        <v>13</v>
      </c>
      <c r="B42" s="442" t="s">
        <v>445</v>
      </c>
      <c r="C42" s="443">
        <v>9682064.7799999993</v>
      </c>
      <c r="D42" s="444">
        <v>5.0876244750205097E-3</v>
      </c>
      <c r="E42" s="445" t="s">
        <v>195</v>
      </c>
      <c r="F42" s="446">
        <v>-317935.17</v>
      </c>
      <c r="G42" s="447">
        <v>95.469700000000003</v>
      </c>
      <c r="H42" s="441"/>
    </row>
    <row r="43" spans="1:9" ht="12.75" customHeight="1" x14ac:dyDescent="0.2">
      <c r="A43" s="377">
        <v>14</v>
      </c>
      <c r="B43" s="442" t="s">
        <v>176</v>
      </c>
      <c r="C43" s="443">
        <v>638257.85</v>
      </c>
      <c r="D43" s="444">
        <v>3.3538468630592755E-4</v>
      </c>
      <c r="E43" s="445">
        <v>0.35290513435650633</v>
      </c>
      <c r="F43" s="446">
        <v>-38510.53</v>
      </c>
      <c r="G43" s="447">
        <v>56.669600000000003</v>
      </c>
      <c r="H43" s="441">
        <v>-7.0011389035673569E-2</v>
      </c>
    </row>
    <row r="44" spans="1:9" ht="12.75" customHeight="1" x14ac:dyDescent="0.2">
      <c r="A44" s="377">
        <v>15</v>
      </c>
      <c r="B44" s="442" t="s">
        <v>446</v>
      </c>
      <c r="C44" s="443">
        <v>5061542.2699999996</v>
      </c>
      <c r="D44" s="444">
        <v>2.659683334013271E-3</v>
      </c>
      <c r="E44" s="445" t="s">
        <v>195</v>
      </c>
      <c r="F44" s="446">
        <v>461542.29</v>
      </c>
      <c r="G44" s="447">
        <v>109.7949</v>
      </c>
      <c r="H44" s="441"/>
    </row>
    <row r="45" spans="1:9" ht="12.75" customHeight="1" x14ac:dyDescent="0.2">
      <c r="A45" s="377">
        <v>16</v>
      </c>
      <c r="B45" s="442" t="s">
        <v>206</v>
      </c>
      <c r="C45" s="443">
        <v>3321569.75</v>
      </c>
      <c r="D45" s="444">
        <v>1.7453817898941755E-3</v>
      </c>
      <c r="E45" s="445">
        <v>0.80384809442670324</v>
      </c>
      <c r="F45" s="446">
        <v>1404664.2</v>
      </c>
      <c r="G45" s="447">
        <v>248.19309999999999</v>
      </c>
      <c r="H45" s="441">
        <v>0.74392840279261141</v>
      </c>
    </row>
    <row r="46" spans="1:9" ht="12.75" customHeight="1" x14ac:dyDescent="0.2">
      <c r="A46" s="377">
        <v>17</v>
      </c>
      <c r="B46" s="442" t="s">
        <v>130</v>
      </c>
      <c r="C46" s="443">
        <v>145893275.69</v>
      </c>
      <c r="D46" s="444">
        <v>7.6662387311703023E-2</v>
      </c>
      <c r="E46" s="445">
        <v>0.39171811542659946</v>
      </c>
      <c r="F46" s="446">
        <v>17791606.510000002</v>
      </c>
      <c r="G46" s="447">
        <v>31.0427</v>
      </c>
      <c r="H46" s="441">
        <v>0.14752807576575311</v>
      </c>
    </row>
    <row r="47" spans="1:9" ht="12.75" customHeight="1" x14ac:dyDescent="0.2">
      <c r="A47" s="377">
        <v>18</v>
      </c>
      <c r="B47" s="442" t="s">
        <v>148</v>
      </c>
      <c r="C47" s="443">
        <v>11447549.949999999</v>
      </c>
      <c r="D47" s="444">
        <v>6.0153321247081977E-3</v>
      </c>
      <c r="E47" s="445">
        <v>0.74022564970868199</v>
      </c>
      <c r="F47" s="446">
        <v>4559351.34</v>
      </c>
      <c r="G47" s="447">
        <v>250.14959999999999</v>
      </c>
      <c r="H47" s="441">
        <v>0.6806848255719814</v>
      </c>
    </row>
    <row r="48" spans="1:9" ht="12.75" customHeight="1" x14ac:dyDescent="0.2">
      <c r="A48" s="377">
        <v>19</v>
      </c>
      <c r="B48" s="442" t="s">
        <v>131</v>
      </c>
      <c r="C48" s="443">
        <v>29168114.68</v>
      </c>
      <c r="D48" s="444">
        <v>1.5326938778876156E-2</v>
      </c>
      <c r="E48" s="445">
        <v>1.4459617414697785</v>
      </c>
      <c r="F48" s="446">
        <v>5789211.7000000002</v>
      </c>
      <c r="G48" s="447">
        <v>552.54729999999995</v>
      </c>
      <c r="H48" s="441">
        <v>0.33159874809103623</v>
      </c>
    </row>
    <row r="49" spans="1:8" ht="12.75" customHeight="1" x14ac:dyDescent="0.2">
      <c r="A49" s="377">
        <v>20</v>
      </c>
      <c r="B49" s="442" t="s">
        <v>447</v>
      </c>
      <c r="C49" s="448">
        <v>2377.5</v>
      </c>
      <c r="D49" s="449">
        <v>1.2493024436633921E-6</v>
      </c>
      <c r="E49" s="450"/>
      <c r="F49" s="451"/>
      <c r="G49" s="452">
        <v>4322.7272999999996</v>
      </c>
      <c r="H49" s="453"/>
    </row>
    <row r="50" spans="1:8" ht="12.75" customHeight="1" x14ac:dyDescent="0.2">
      <c r="A50" s="377">
        <v>21</v>
      </c>
      <c r="B50" s="442" t="s">
        <v>448</v>
      </c>
      <c r="C50" s="448">
        <v>1722429.6</v>
      </c>
      <c r="D50" s="449">
        <v>9.0508328425579771E-4</v>
      </c>
      <c r="E50" s="450"/>
      <c r="F50" s="451">
        <v>77205.919999999998</v>
      </c>
      <c r="G50" s="452">
        <v>107.53700000000001</v>
      </c>
      <c r="H50" s="453"/>
    </row>
    <row r="51" spans="1:8" ht="12.75" customHeight="1" x14ac:dyDescent="0.2">
      <c r="A51" s="370"/>
      <c r="B51" s="438" t="s">
        <v>177</v>
      </c>
      <c r="C51" s="421">
        <f>C52+C53+C54</f>
        <v>494216288.47000003</v>
      </c>
      <c r="D51" s="422">
        <f>D52+D53+D54</f>
        <v>0.25969531730129253</v>
      </c>
      <c r="E51" s="423">
        <v>3.3247844757365135E-2</v>
      </c>
      <c r="F51" s="424">
        <f>F52+F53+F54</f>
        <v>16612329.960000001</v>
      </c>
      <c r="G51" s="422"/>
      <c r="H51" s="422"/>
    </row>
    <row r="52" spans="1:8" ht="12.75" customHeight="1" x14ac:dyDescent="0.2">
      <c r="A52" s="377">
        <v>1</v>
      </c>
      <c r="B52" s="442" t="s">
        <v>178</v>
      </c>
      <c r="C52" s="443">
        <v>479996553.12</v>
      </c>
      <c r="D52" s="444">
        <v>0.25222328780770609</v>
      </c>
      <c r="E52" s="445">
        <v>2.5753688686181428E-2</v>
      </c>
      <c r="F52" s="446">
        <v>12051315.960000001</v>
      </c>
      <c r="G52" s="447">
        <v>110.9759</v>
      </c>
      <c r="H52" s="441">
        <v>2.5752913632258834E-2</v>
      </c>
    </row>
    <row r="53" spans="1:8" ht="12.75" customHeight="1" x14ac:dyDescent="0.2">
      <c r="A53" s="377">
        <v>2</v>
      </c>
      <c r="B53" s="442" t="s">
        <v>179</v>
      </c>
      <c r="C53" s="443">
        <v>2701281.85</v>
      </c>
      <c r="D53" s="444">
        <v>1.4194397544599658E-3</v>
      </c>
      <c r="E53" s="445">
        <v>1.2256640705931701</v>
      </c>
      <c r="F53" s="446">
        <v>907585</v>
      </c>
      <c r="G53" s="447">
        <v>255.12090000000001</v>
      </c>
      <c r="H53" s="441">
        <v>0.64170568964330099</v>
      </c>
    </row>
    <row r="54" spans="1:8" ht="12.75" customHeight="1" x14ac:dyDescent="0.2">
      <c r="A54" s="377">
        <v>3</v>
      </c>
      <c r="B54" s="442" t="s">
        <v>207</v>
      </c>
      <c r="C54" s="443">
        <v>11518453.5</v>
      </c>
      <c r="D54" s="444">
        <v>6.0525897391264568E-3</v>
      </c>
      <c r="E54" s="445">
        <v>1.9730276197355412</v>
      </c>
      <c r="F54" s="446">
        <v>3653429</v>
      </c>
      <c r="G54" s="447">
        <v>272.86219999999997</v>
      </c>
      <c r="H54" s="441">
        <v>0.71835805743851722</v>
      </c>
    </row>
    <row r="55" spans="1:8" ht="12.75" customHeight="1" x14ac:dyDescent="0.2">
      <c r="A55" s="370"/>
      <c r="B55" s="438" t="s">
        <v>208</v>
      </c>
      <c r="C55" s="421">
        <f>C56+C57</f>
        <v>54941906.140000001</v>
      </c>
      <c r="D55" s="422">
        <f>D56+D57</f>
        <v>2.8870266077908192E-2</v>
      </c>
      <c r="E55" s="454">
        <v>22.173112093661775</v>
      </c>
      <c r="F55" s="421">
        <f>F56+F57</f>
        <v>2158998.5500000003</v>
      </c>
      <c r="G55" s="422"/>
      <c r="H55" s="422"/>
    </row>
    <row r="56" spans="1:8" ht="12.75" customHeight="1" x14ac:dyDescent="0.2">
      <c r="A56" s="377">
        <v>1</v>
      </c>
      <c r="B56" s="442" t="s">
        <v>209</v>
      </c>
      <c r="C56" s="443">
        <v>2635917.86</v>
      </c>
      <c r="D56" s="444">
        <v>1.3850930068534087E-3</v>
      </c>
      <c r="E56" s="445">
        <v>0.1117637579558696</v>
      </c>
      <c r="F56" s="446">
        <v>220970.22</v>
      </c>
      <c r="G56" s="447">
        <v>241.70269999999999</v>
      </c>
      <c r="H56" s="455">
        <v>9.0891899101073551E-2</v>
      </c>
    </row>
    <row r="57" spans="1:8" ht="12.75" customHeight="1" x14ac:dyDescent="0.2">
      <c r="A57" s="456">
        <v>2</v>
      </c>
      <c r="B57" s="442" t="s">
        <v>449</v>
      </c>
      <c r="C57" s="448">
        <v>52305988.280000001</v>
      </c>
      <c r="D57" s="449">
        <v>2.7485173071054785E-2</v>
      </c>
      <c r="E57" s="450"/>
      <c r="F57" s="451">
        <v>1938028.33</v>
      </c>
      <c r="G57" s="452">
        <v>105.69450000000001</v>
      </c>
      <c r="H57" s="457"/>
    </row>
    <row r="58" spans="1:8" ht="12.75" customHeight="1" x14ac:dyDescent="0.2">
      <c r="A58" s="370"/>
      <c r="B58" s="438" t="s">
        <v>144</v>
      </c>
      <c r="C58" s="421">
        <f>C59</f>
        <v>7042160.0300000003</v>
      </c>
      <c r="D58" s="422">
        <f>D59</f>
        <v>3.7004364812398181E-3</v>
      </c>
      <c r="E58" s="423">
        <v>0.12004828236785188</v>
      </c>
      <c r="F58" s="424">
        <f>F59</f>
        <v>754788.04</v>
      </c>
      <c r="G58" s="422"/>
      <c r="H58" s="422"/>
    </row>
    <row r="59" spans="1:8" ht="12.75" customHeight="1" x14ac:dyDescent="0.2">
      <c r="A59" s="377">
        <v>1</v>
      </c>
      <c r="B59" s="442" t="s">
        <v>181</v>
      </c>
      <c r="C59" s="443">
        <v>7042160.0300000003</v>
      </c>
      <c r="D59" s="444">
        <v>3.7004364812398181E-3</v>
      </c>
      <c r="E59" s="445">
        <v>0.12004828236785188</v>
      </c>
      <c r="F59" s="446">
        <v>754788.04</v>
      </c>
      <c r="G59" s="204"/>
      <c r="H59" s="394"/>
    </row>
    <row r="60" spans="1:8" ht="12.75" customHeight="1" x14ac:dyDescent="0.2">
      <c r="A60" s="372"/>
      <c r="B60" s="440" t="s">
        <v>202</v>
      </c>
      <c r="C60" s="204"/>
      <c r="D60" s="204"/>
      <c r="E60" s="395"/>
      <c r="F60" s="204"/>
      <c r="G60" s="386">
        <v>109.9479</v>
      </c>
      <c r="H60" s="394">
        <v>0.12004869427027362</v>
      </c>
    </row>
    <row r="61" spans="1:8" ht="12.75" customHeight="1" x14ac:dyDescent="0.2">
      <c r="A61" s="372"/>
      <c r="B61" s="440" t="s">
        <v>203</v>
      </c>
      <c r="C61" s="204"/>
      <c r="D61" s="204"/>
      <c r="E61" s="395"/>
      <c r="F61" s="204"/>
      <c r="G61" s="386">
        <v>109.9479</v>
      </c>
      <c r="H61" s="394">
        <v>0.12004869427027362</v>
      </c>
    </row>
    <row r="62" spans="1:8" ht="12.75" customHeight="1" x14ac:dyDescent="0.2">
      <c r="A62" s="372"/>
      <c r="B62" s="440" t="s">
        <v>210</v>
      </c>
      <c r="C62" s="204"/>
      <c r="D62" s="204"/>
      <c r="E62" s="395"/>
      <c r="F62" s="204"/>
      <c r="G62" s="386">
        <v>109.9479</v>
      </c>
      <c r="H62" s="394">
        <v>0.12004869427027362</v>
      </c>
    </row>
    <row r="63" spans="1:8" ht="12.75" customHeight="1" x14ac:dyDescent="0.2">
      <c r="A63" s="370"/>
      <c r="B63" s="438" t="s">
        <v>143</v>
      </c>
      <c r="C63" s="421">
        <f>C64+C65+C66</f>
        <v>401338.14</v>
      </c>
      <c r="D63" s="422">
        <f>D64+D65+D66</f>
        <v>2.1089073355933568E-4</v>
      </c>
      <c r="E63" s="423">
        <v>-0.19806456399449054</v>
      </c>
      <c r="F63" s="424">
        <f>F64+F65+F66</f>
        <v>-99123.79</v>
      </c>
      <c r="G63" s="422"/>
      <c r="H63" s="422"/>
    </row>
    <row r="64" spans="1:8" ht="12.75" customHeight="1" x14ac:dyDescent="0.2">
      <c r="A64" s="372">
        <v>1</v>
      </c>
      <c r="B64" s="442" t="s">
        <v>149</v>
      </c>
      <c r="C64" s="443">
        <v>750.3</v>
      </c>
      <c r="D64" s="444">
        <v>3.9425935793086981E-7</v>
      </c>
      <c r="E64" s="445">
        <v>-8.6659606325092273E-2</v>
      </c>
      <c r="F64" s="446">
        <v>-71.19</v>
      </c>
      <c r="G64" s="447">
        <v>16.709700000000002</v>
      </c>
      <c r="H64" s="441">
        <v>-8.6662075298438918E-2</v>
      </c>
    </row>
    <row r="65" spans="1:8" ht="12.75" customHeight="1" x14ac:dyDescent="0.2">
      <c r="A65" s="372">
        <v>2</v>
      </c>
      <c r="B65" s="425" t="s">
        <v>211</v>
      </c>
      <c r="C65" s="443">
        <v>399850.78</v>
      </c>
      <c r="D65" s="444">
        <v>2.1010917205245569E-4</v>
      </c>
      <c r="E65" s="445">
        <v>-0.19842622015388894</v>
      </c>
      <c r="F65" s="446">
        <v>-98981.4</v>
      </c>
      <c r="G65" s="447">
        <v>765.80560000000003</v>
      </c>
      <c r="H65" s="441">
        <v>-0.19842625575479267</v>
      </c>
    </row>
    <row r="66" spans="1:8" ht="12.75" customHeight="1" x14ac:dyDescent="0.2">
      <c r="A66" s="372">
        <v>3</v>
      </c>
      <c r="B66" s="425" t="s">
        <v>150</v>
      </c>
      <c r="C66" s="443">
        <v>737.06</v>
      </c>
      <c r="D66" s="444">
        <v>3.8730214894912291E-7</v>
      </c>
      <c r="E66" s="445">
        <v>-8.8090465939178048E-2</v>
      </c>
      <c r="F66" s="446">
        <v>-71.2</v>
      </c>
      <c r="G66" s="447">
        <v>16.414899999999999</v>
      </c>
      <c r="H66" s="441">
        <v>-8.8091508060842386E-2</v>
      </c>
    </row>
    <row r="67" spans="1:8" ht="12.75" customHeight="1" x14ac:dyDescent="0.2">
      <c r="A67" s="370"/>
      <c r="B67" s="438" t="s">
        <v>151</v>
      </c>
      <c r="C67" s="421">
        <f>C68+C69+C70+C71</f>
        <v>94429755.689999983</v>
      </c>
      <c r="D67" s="422">
        <f>D68+D69+D70+D71</f>
        <v>4.9619905168477016E-2</v>
      </c>
      <c r="E67" s="423">
        <v>3.4855502330403514</v>
      </c>
      <c r="F67" s="424">
        <f>F68+F69+F70+F71</f>
        <v>26195295.569999997</v>
      </c>
      <c r="G67" s="422"/>
      <c r="H67" s="422"/>
    </row>
    <row r="68" spans="1:8" ht="12.75" customHeight="1" x14ac:dyDescent="0.2">
      <c r="A68" s="372">
        <v>1</v>
      </c>
      <c r="B68" s="425" t="s">
        <v>152</v>
      </c>
      <c r="C68" s="443">
        <v>1632140.05</v>
      </c>
      <c r="D68" s="444">
        <v>8.5763892865021703E-4</v>
      </c>
      <c r="E68" s="445">
        <v>1.6124353641792151</v>
      </c>
      <c r="F68" s="446">
        <v>885382.78</v>
      </c>
      <c r="G68" s="447">
        <v>247.30029999999999</v>
      </c>
      <c r="H68" s="441">
        <v>1.3988916416236779</v>
      </c>
    </row>
    <row r="69" spans="1:8" ht="12.75" customHeight="1" x14ac:dyDescent="0.2">
      <c r="A69" s="372">
        <v>2</v>
      </c>
      <c r="B69" s="425" t="s">
        <v>450</v>
      </c>
      <c r="C69" s="443">
        <v>48470945.409999996</v>
      </c>
      <c r="D69" s="444">
        <v>2.5469977096693113E-2</v>
      </c>
      <c r="E69" s="445"/>
      <c r="F69" s="446">
        <v>10007345.4</v>
      </c>
      <c r="G69" s="447">
        <v>125.0463</v>
      </c>
      <c r="H69" s="441"/>
    </row>
    <row r="70" spans="1:8" ht="12.75" customHeight="1" x14ac:dyDescent="0.2">
      <c r="A70" s="372">
        <v>3</v>
      </c>
      <c r="B70" s="425" t="s">
        <v>212</v>
      </c>
      <c r="C70" s="443">
        <v>39269422.710000001</v>
      </c>
      <c r="D70" s="444">
        <v>2.0634862566920591E-2</v>
      </c>
      <c r="E70" s="395">
        <v>1.3497518535510917</v>
      </c>
      <c r="F70" s="446">
        <v>12836490.439999999</v>
      </c>
      <c r="G70" s="447">
        <v>178.70599999999999</v>
      </c>
      <c r="H70" s="395">
        <v>0.53153029620018399</v>
      </c>
    </row>
    <row r="71" spans="1:8" ht="12.75" customHeight="1" x14ac:dyDescent="0.2">
      <c r="A71" s="372">
        <v>4</v>
      </c>
      <c r="B71" s="425" t="s">
        <v>182</v>
      </c>
      <c r="C71" s="443">
        <v>5057247.5199999996</v>
      </c>
      <c r="D71" s="444">
        <v>2.6574265762130929E-3</v>
      </c>
      <c r="E71" s="445">
        <v>0.36127776062857497</v>
      </c>
      <c r="F71" s="446">
        <v>2466076.9500000002</v>
      </c>
      <c r="G71" s="447">
        <v>588.95519999999999</v>
      </c>
      <c r="H71" s="441">
        <v>0.71635648958873377</v>
      </c>
    </row>
    <row r="72" spans="1:8" ht="12.75" customHeight="1" x14ac:dyDescent="0.2">
      <c r="A72" s="367"/>
      <c r="B72" s="368" t="s">
        <v>135</v>
      </c>
      <c r="C72" s="384">
        <f>C73+C75</f>
        <v>767076093.61000001</v>
      </c>
      <c r="D72" s="417">
        <f>D73+D75</f>
        <v>0.40307467433133198</v>
      </c>
      <c r="E72" s="404">
        <v>0.49995572721480958</v>
      </c>
      <c r="F72" s="369">
        <f>F73+F75</f>
        <v>24716024.02</v>
      </c>
      <c r="G72" s="400"/>
      <c r="H72" s="400"/>
    </row>
    <row r="73" spans="1:8" ht="12.75" customHeight="1" x14ac:dyDescent="0.2">
      <c r="A73" s="370"/>
      <c r="B73" s="371" t="s">
        <v>138</v>
      </c>
      <c r="C73" s="385">
        <f>C74</f>
        <v>641098408.76999998</v>
      </c>
      <c r="D73" s="405">
        <f>D74</f>
        <v>0.33687731175818009</v>
      </c>
      <c r="E73" s="405">
        <v>0.44198893356271945</v>
      </c>
      <c r="F73" s="376">
        <f>F74</f>
        <v>-3237132.31</v>
      </c>
      <c r="G73" s="405"/>
      <c r="H73" s="405"/>
    </row>
    <row r="74" spans="1:8" ht="12.75" customHeight="1" x14ac:dyDescent="0.2">
      <c r="A74" s="372">
        <v>1</v>
      </c>
      <c r="B74" s="373" t="s">
        <v>213</v>
      </c>
      <c r="C74" s="387">
        <v>641098408.76999998</v>
      </c>
      <c r="D74" s="419">
        <v>0.33687731175818009</v>
      </c>
      <c r="E74" s="458">
        <v>0.44198893356271945</v>
      </c>
      <c r="F74" s="374">
        <v>-3237132.31</v>
      </c>
      <c r="G74" s="388">
        <v>166.7139</v>
      </c>
      <c r="H74" s="393">
        <v>0.44198962407601861</v>
      </c>
    </row>
    <row r="75" spans="1:8" ht="12.75" customHeight="1" x14ac:dyDescent="0.2">
      <c r="A75" s="370"/>
      <c r="B75" s="371" t="s">
        <v>139</v>
      </c>
      <c r="C75" s="385">
        <f>C76+C78</f>
        <v>125977684.84</v>
      </c>
      <c r="D75" s="405">
        <f>D76+D78</f>
        <v>6.6197362573151911E-2</v>
      </c>
      <c r="E75" s="406">
        <v>0.42075949160570114</v>
      </c>
      <c r="F75" s="376">
        <f>F76+F78</f>
        <v>27953156.329999998</v>
      </c>
      <c r="G75" s="405"/>
      <c r="H75" s="405"/>
    </row>
    <row r="76" spans="1:8" ht="12.75" customHeight="1" x14ac:dyDescent="0.2">
      <c r="A76" s="370"/>
      <c r="B76" s="381" t="s">
        <v>144</v>
      </c>
      <c r="C76" s="385">
        <f>C77</f>
        <v>27752934.809999999</v>
      </c>
      <c r="D76" s="405">
        <f>D77</f>
        <v>1.4583305689574687E-2</v>
      </c>
      <c r="E76" s="406">
        <v>1.1663499003142226</v>
      </c>
      <c r="F76" s="376">
        <f>F77</f>
        <v>12390545.35</v>
      </c>
      <c r="G76" s="405"/>
      <c r="H76" s="405"/>
    </row>
    <row r="77" spans="1:8" ht="12.75" customHeight="1" x14ac:dyDescent="0.2">
      <c r="A77" s="372">
        <v>1</v>
      </c>
      <c r="B77" s="373" t="s">
        <v>180</v>
      </c>
      <c r="C77" s="459">
        <v>27752934.809999999</v>
      </c>
      <c r="D77" s="460">
        <v>1.4583305689574687E-2</v>
      </c>
      <c r="E77" s="461">
        <v>1.1663499003142226</v>
      </c>
      <c r="F77" s="462">
        <v>12390545.35</v>
      </c>
      <c r="G77" s="388">
        <v>131.1763</v>
      </c>
      <c r="H77" s="460">
        <v>0.90509822032839826</v>
      </c>
    </row>
    <row r="78" spans="1:8" ht="12.75" customHeight="1" x14ac:dyDescent="0.2">
      <c r="A78" s="463"/>
      <c r="B78" s="381" t="s">
        <v>142</v>
      </c>
      <c r="C78" s="385">
        <f>C79+C80</f>
        <v>98224750.030000001</v>
      </c>
      <c r="D78" s="405">
        <f>D79+D80</f>
        <v>5.1614056883577224E-2</v>
      </c>
      <c r="E78" s="406">
        <v>0.8191425247490407</v>
      </c>
      <c r="F78" s="376">
        <f>F79+F80</f>
        <v>15562610.98</v>
      </c>
      <c r="G78" s="405"/>
      <c r="H78" s="405"/>
    </row>
    <row r="79" spans="1:8" ht="12.75" customHeight="1" x14ac:dyDescent="0.2">
      <c r="A79" s="372">
        <v>1</v>
      </c>
      <c r="B79" s="373" t="s">
        <v>153</v>
      </c>
      <c r="C79" s="387">
        <v>37670301.770000003</v>
      </c>
      <c r="D79" s="419">
        <v>1.9794574155540867E-2</v>
      </c>
      <c r="E79" s="458">
        <v>0.21999086873783144</v>
      </c>
      <c r="F79" s="374">
        <v>3905404.87</v>
      </c>
      <c r="G79" s="388">
        <v>5.7000000000000002E-2</v>
      </c>
      <c r="H79" s="393">
        <v>0.11764705882352952</v>
      </c>
    </row>
    <row r="80" spans="1:8" x14ac:dyDescent="0.2">
      <c r="A80" s="372">
        <v>2</v>
      </c>
      <c r="B80" s="373" t="s">
        <v>145</v>
      </c>
      <c r="C80" s="387">
        <v>60554448.259999998</v>
      </c>
      <c r="D80" s="419">
        <v>3.1819482728036357E-2</v>
      </c>
      <c r="E80" s="458">
        <v>1.6194141030875104</v>
      </c>
      <c r="F80" s="374">
        <v>11657206.109999999</v>
      </c>
      <c r="G80" s="388">
        <v>92.085300000000004</v>
      </c>
      <c r="H80" s="393">
        <v>0.36304939585513551</v>
      </c>
    </row>
    <row r="81" spans="1:8" x14ac:dyDescent="0.2">
      <c r="A81" s="365"/>
      <c r="B81" s="379" t="s">
        <v>183</v>
      </c>
      <c r="C81" s="383">
        <f>C7+C17</f>
        <v>1903061995.6163001</v>
      </c>
      <c r="D81" s="389">
        <f>D7+D17</f>
        <v>1.0000000003924727</v>
      </c>
      <c r="E81" s="389">
        <v>0.40587620898909105</v>
      </c>
      <c r="F81" s="366">
        <f>F7+F17</f>
        <v>121675149.55</v>
      </c>
      <c r="G81" s="402"/>
      <c r="H81" s="402"/>
    </row>
  </sheetData>
  <sortState xmlns:xlrd2="http://schemas.microsoft.com/office/spreadsheetml/2017/richdata2" ref="A45:C49">
    <sortCondition ref="B44"/>
  </sortState>
  <conditionalFormatting sqref="F7">
    <cfRule type="duplicateValues" dxfId="7" priority="7"/>
  </conditionalFormatting>
  <conditionalFormatting sqref="F25:F26">
    <cfRule type="duplicateValues" dxfId="6" priority="8"/>
  </conditionalFormatting>
  <conditionalFormatting sqref="F27">
    <cfRule type="duplicateValues" dxfId="5" priority="3"/>
  </conditionalFormatting>
  <conditionalFormatting sqref="F39">
    <cfRule type="duplicateValues" dxfId="4" priority="1"/>
  </conditionalFormatting>
  <conditionalFormatting sqref="F40:F46 F8 F16:F24 F28:F36">
    <cfRule type="duplicateValues" dxfId="3" priority="6"/>
  </conditionalFormatting>
  <conditionalFormatting sqref="F47">
    <cfRule type="duplicateValues" dxfId="2" priority="4"/>
    <cfRule type="duplicateValues" dxfId="1" priority="5"/>
  </conditionalFormatting>
  <conditionalFormatting sqref="F54">
    <cfRule type="duplicateValues" dxfId="0" priority="2"/>
  </conditionalFormatting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17"/>
  <sheetViews>
    <sheetView workbookViewId="0"/>
  </sheetViews>
  <sheetFormatPr defaultColWidth="11.42578125" defaultRowHeight="11.25" x14ac:dyDescent="0.2"/>
  <cols>
    <col min="1" max="1" width="7.140625" style="169" customWidth="1"/>
    <col min="2" max="2" width="37.7109375" style="169" customWidth="1"/>
    <col min="3" max="3" width="11.28515625" style="169" customWidth="1"/>
    <col min="4" max="4" width="10" style="169" customWidth="1"/>
    <col min="5" max="5" width="10.140625" style="169" customWidth="1"/>
    <col min="6" max="7" width="10.42578125" style="169" customWidth="1"/>
    <col min="8" max="8" width="10.85546875" style="169" customWidth="1"/>
    <col min="9" max="9" width="10.28515625" style="169" customWidth="1"/>
    <col min="10" max="16384" width="11.42578125" style="169"/>
  </cols>
  <sheetData>
    <row r="1" spans="1:46" ht="12.75" x14ac:dyDescent="0.2">
      <c r="A1" s="166" t="s">
        <v>4</v>
      </c>
      <c r="B1" s="216"/>
      <c r="C1" s="167"/>
      <c r="D1" s="167"/>
      <c r="E1" s="167"/>
      <c r="F1" s="167"/>
      <c r="G1" s="167"/>
      <c r="H1" s="168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</row>
    <row r="2" spans="1:46" ht="12.75" customHeight="1" x14ac:dyDescent="0.2">
      <c r="A2" s="170" t="s">
        <v>243</v>
      </c>
      <c r="B2" s="170"/>
      <c r="C2" s="175"/>
      <c r="D2" s="175"/>
      <c r="E2" s="175"/>
      <c r="F2" s="175"/>
      <c r="G2" s="175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</row>
    <row r="3" spans="1:46" ht="12.75" x14ac:dyDescent="0.2">
      <c r="A3" s="217" t="s">
        <v>154</v>
      </c>
      <c r="B3" s="218"/>
      <c r="C3" s="171"/>
      <c r="D3" s="171"/>
      <c r="E3" s="171"/>
      <c r="F3" s="174"/>
      <c r="G3" s="171"/>
      <c r="H3" s="168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</row>
    <row r="4" spans="1:46" x14ac:dyDescent="0.2">
      <c r="A4" s="172"/>
      <c r="B4" s="173"/>
      <c r="C4" s="175"/>
      <c r="D4" s="175"/>
      <c r="E4" s="175"/>
      <c r="F4" s="175"/>
      <c r="H4" s="175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</row>
    <row r="5" spans="1:46" ht="48.75" customHeight="1" x14ac:dyDescent="0.2">
      <c r="A5" s="3" t="s">
        <v>12</v>
      </c>
      <c r="B5" s="3" t="s">
        <v>43</v>
      </c>
      <c r="C5" s="3" t="s">
        <v>240</v>
      </c>
      <c r="D5" s="3" t="s">
        <v>241</v>
      </c>
      <c r="E5" s="3" t="s">
        <v>242</v>
      </c>
      <c r="F5" s="3" t="s">
        <v>37</v>
      </c>
      <c r="G5" s="3" t="s">
        <v>38</v>
      </c>
      <c r="H5" s="3" t="s">
        <v>107</v>
      </c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</row>
    <row r="6" spans="1:46" x14ac:dyDescent="0.2">
      <c r="A6" s="219">
        <v>1</v>
      </c>
      <c r="B6" s="219">
        <v>2</v>
      </c>
      <c r="C6" s="219">
        <v>3</v>
      </c>
      <c r="D6" s="219">
        <v>4</v>
      </c>
      <c r="E6" s="219">
        <v>5</v>
      </c>
      <c r="F6" s="219">
        <v>6</v>
      </c>
      <c r="G6" s="219">
        <v>7</v>
      </c>
      <c r="H6" s="219">
        <v>8</v>
      </c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</row>
    <row r="7" spans="1:46" ht="15.75" customHeight="1" x14ac:dyDescent="0.2">
      <c r="A7" s="464" t="s">
        <v>44</v>
      </c>
      <c r="B7" s="464"/>
      <c r="C7" s="464"/>
      <c r="D7" s="464"/>
      <c r="E7" s="464"/>
      <c r="F7" s="464"/>
      <c r="G7" s="464"/>
      <c r="H7" s="464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</row>
    <row r="8" spans="1:46" ht="22.5" x14ac:dyDescent="0.2">
      <c r="A8" s="220">
        <v>1</v>
      </c>
      <c r="B8" s="221" t="s">
        <v>108</v>
      </c>
      <c r="C8" s="222">
        <v>34569873</v>
      </c>
      <c r="D8" s="223">
        <v>0.29712053918412218</v>
      </c>
      <c r="E8" s="223">
        <v>4.8486475248182392E-2</v>
      </c>
      <c r="F8" s="222">
        <v>13935870</v>
      </c>
      <c r="G8" s="224">
        <v>23035434</v>
      </c>
      <c r="H8" s="225">
        <v>8254317</v>
      </c>
      <c r="I8" s="137"/>
      <c r="J8" s="312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</row>
    <row r="9" spans="1:46" ht="22.5" x14ac:dyDescent="0.2">
      <c r="A9" s="226">
        <v>2</v>
      </c>
      <c r="B9" s="227" t="s">
        <v>45</v>
      </c>
      <c r="C9" s="228">
        <v>23336795.850000001</v>
      </c>
      <c r="D9" s="223">
        <v>0.20057468437277123</v>
      </c>
      <c r="E9" s="223">
        <v>8.7592438021860897E-2</v>
      </c>
      <c r="F9" s="228">
        <v>10930320</v>
      </c>
      <c r="G9" s="228">
        <v>20600564.09</v>
      </c>
      <c r="H9" s="228">
        <v>3317753.52</v>
      </c>
      <c r="I9" s="137"/>
      <c r="J9" s="312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</row>
    <row r="10" spans="1:46" ht="22.5" x14ac:dyDescent="0.2">
      <c r="A10" s="226">
        <v>3</v>
      </c>
      <c r="B10" s="185" t="s">
        <v>46</v>
      </c>
      <c r="C10" s="228">
        <v>20604603.600000001</v>
      </c>
      <c r="D10" s="223">
        <v>0.17709208625982242</v>
      </c>
      <c r="E10" s="223">
        <v>5.7206266345304568E-2</v>
      </c>
      <c r="F10" s="228">
        <v>7448000</v>
      </c>
      <c r="G10" s="228">
        <v>19046875.629999999</v>
      </c>
      <c r="H10" s="228">
        <v>2792455.14</v>
      </c>
      <c r="I10" s="171"/>
      <c r="J10" s="312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</row>
    <row r="11" spans="1:46" ht="22.5" x14ac:dyDescent="0.2">
      <c r="A11" s="229">
        <v>4</v>
      </c>
      <c r="B11" s="185" t="s">
        <v>47</v>
      </c>
      <c r="C11" s="228">
        <v>32923443.780000001</v>
      </c>
      <c r="D11" s="223">
        <v>0.2829698381510321</v>
      </c>
      <c r="E11" s="223">
        <v>4.2565987419014295E-3</v>
      </c>
      <c r="F11" s="228">
        <v>19038460</v>
      </c>
      <c r="G11" s="228">
        <v>28679180.120000001</v>
      </c>
      <c r="H11" s="228">
        <v>7806818.4500000002</v>
      </c>
      <c r="I11" s="171"/>
      <c r="J11" s="312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</row>
    <row r="12" spans="1:46" ht="21" customHeight="1" x14ac:dyDescent="0.2">
      <c r="A12" s="229">
        <v>5</v>
      </c>
      <c r="B12" s="230" t="s">
        <v>48</v>
      </c>
      <c r="C12" s="231">
        <v>4914941.37</v>
      </c>
      <c r="D12" s="223">
        <v>4.2242852032252136E-2</v>
      </c>
      <c r="E12" s="223">
        <v>2.8000000000000001E-2</v>
      </c>
      <c r="F12" s="231">
        <v>1990842.13</v>
      </c>
      <c r="G12" s="231">
        <v>3562202.52</v>
      </c>
      <c r="H12" s="228">
        <v>956329.48</v>
      </c>
      <c r="I12" s="171"/>
      <c r="J12" s="312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</row>
    <row r="13" spans="1:46" s="234" customFormat="1" ht="16.5" customHeight="1" x14ac:dyDescent="0.2">
      <c r="A13" s="464" t="s">
        <v>49</v>
      </c>
      <c r="B13" s="464"/>
      <c r="C13" s="141">
        <f>SUM(C8:C12)</f>
        <v>116349657.60000001</v>
      </c>
      <c r="D13" s="232">
        <f>SUM(D8:D12)</f>
        <v>1.0000000000000002</v>
      </c>
      <c r="E13" s="232">
        <v>4.3700000000000003E-2</v>
      </c>
      <c r="F13" s="141">
        <f>SUM(F8:F12)</f>
        <v>53343492.130000003</v>
      </c>
      <c r="G13" s="141">
        <f>SUM(G8:G12)</f>
        <v>94924256.359999999</v>
      </c>
      <c r="H13" s="141">
        <f>SUM(H8:H12)</f>
        <v>23127673.59</v>
      </c>
      <c r="I13" s="233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</row>
    <row r="14" spans="1:46" x14ac:dyDescent="0.2">
      <c r="A14" s="235"/>
      <c r="B14" s="235"/>
      <c r="C14" s="236"/>
      <c r="D14" s="237"/>
      <c r="E14" s="238"/>
      <c r="F14" s="239"/>
      <c r="G14" s="239"/>
      <c r="H14" s="239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</row>
    <row r="15" spans="1:46" x14ac:dyDescent="0.2">
      <c r="A15" s="240" t="s">
        <v>8</v>
      </c>
      <c r="B15" s="241"/>
      <c r="C15" s="242"/>
      <c r="D15" s="242"/>
      <c r="E15" s="242"/>
      <c r="F15" s="243"/>
      <c r="G15" s="243"/>
      <c r="H15" s="242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</row>
    <row r="16" spans="1:46" ht="12" customHeight="1" x14ac:dyDescent="0.2">
      <c r="A16" s="244"/>
      <c r="B16" s="244" t="s">
        <v>239</v>
      </c>
      <c r="D16" s="171"/>
      <c r="E16" s="171"/>
      <c r="F16" s="171"/>
      <c r="G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</row>
    <row r="17" spans="1:46" ht="12" customHeight="1" x14ac:dyDescent="0.2">
      <c r="A17" s="244"/>
      <c r="D17" s="245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</row>
  </sheetData>
  <mergeCells count="2">
    <mergeCell ref="A13:B13"/>
    <mergeCell ref="A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9"/>
  <sheetViews>
    <sheetView workbookViewId="0">
      <pane ySplit="5" topLeftCell="A6" activePane="bottomLeft" state="frozen"/>
      <selection pane="bottomLeft"/>
    </sheetView>
  </sheetViews>
  <sheetFormatPr defaultColWidth="9.140625" defaultRowHeight="12.75" customHeight="1" x14ac:dyDescent="0.25"/>
  <cols>
    <col min="1" max="1" width="7" style="309" customWidth="1"/>
    <col min="2" max="2" width="57.140625" style="249" customWidth="1"/>
    <col min="3" max="3" width="11.7109375" style="248" bestFit="1" customWidth="1"/>
    <col min="4" max="4" width="11.28515625" style="249" customWidth="1"/>
    <col min="5" max="5" width="11.42578125" style="249" customWidth="1"/>
    <col min="6" max="6" width="10.85546875" style="249" bestFit="1" customWidth="1"/>
    <col min="7" max="8" width="12" style="249" customWidth="1"/>
    <col min="9" max="16384" width="9.140625" style="249"/>
  </cols>
  <sheetData>
    <row r="1" spans="1:9" x14ac:dyDescent="0.25">
      <c r="A1" s="246" t="s">
        <v>5</v>
      </c>
      <c r="B1" s="247"/>
    </row>
    <row r="2" spans="1:9" s="169" customFormat="1" ht="12.75" customHeight="1" x14ac:dyDescent="0.2">
      <c r="A2" s="170" t="s">
        <v>245</v>
      </c>
      <c r="B2" s="170"/>
      <c r="C2" s="250"/>
      <c r="D2" s="175"/>
      <c r="E2" s="175"/>
      <c r="F2" s="175"/>
      <c r="G2" s="175"/>
      <c r="I2" s="171"/>
    </row>
    <row r="3" spans="1:9" s="169" customFormat="1" ht="12.75" customHeight="1" x14ac:dyDescent="0.2">
      <c r="A3" s="465" t="s">
        <v>154</v>
      </c>
      <c r="B3" s="465"/>
      <c r="C3" s="250"/>
      <c r="D3" s="175"/>
      <c r="E3" s="175"/>
      <c r="F3" s="175"/>
      <c r="G3" s="175"/>
      <c r="I3" s="171"/>
    </row>
    <row r="4" spans="1:9" ht="12.75" customHeight="1" x14ac:dyDescent="0.25">
      <c r="A4" s="251"/>
      <c r="B4" s="252"/>
      <c r="C4" s="253"/>
      <c r="D4" s="252"/>
      <c r="E4" s="252"/>
      <c r="F4" s="252"/>
      <c r="G4" s="470"/>
      <c r="H4" s="470"/>
    </row>
    <row r="5" spans="1:9" ht="62.25" customHeight="1" x14ac:dyDescent="0.25">
      <c r="A5" s="4" t="s">
        <v>50</v>
      </c>
      <c r="B5" s="5" t="s">
        <v>51</v>
      </c>
      <c r="C5" s="6" t="s">
        <v>246</v>
      </c>
      <c r="D5" s="4" t="s">
        <v>247</v>
      </c>
      <c r="E5" s="4" t="s">
        <v>235</v>
      </c>
      <c r="F5" s="4" t="s">
        <v>184</v>
      </c>
      <c r="G5" s="4" t="s">
        <v>248</v>
      </c>
      <c r="H5" s="254" t="s">
        <v>249</v>
      </c>
    </row>
    <row r="6" spans="1:9" ht="12" customHeight="1" x14ac:dyDescent="0.25">
      <c r="A6" s="255">
        <v>1</v>
      </c>
      <c r="B6" s="255">
        <v>2</v>
      </c>
      <c r="C6" s="256">
        <v>3</v>
      </c>
      <c r="D6" s="257">
        <v>4</v>
      </c>
      <c r="E6" s="257">
        <v>5</v>
      </c>
      <c r="F6" s="257">
        <v>6</v>
      </c>
      <c r="G6" s="257">
        <v>7</v>
      </c>
      <c r="H6" s="257">
        <v>8</v>
      </c>
    </row>
    <row r="7" spans="1:9" ht="12" customHeight="1" x14ac:dyDescent="0.2">
      <c r="A7" s="468" t="s">
        <v>185</v>
      </c>
      <c r="B7" s="469"/>
      <c r="C7" s="258"/>
      <c r="D7" s="258"/>
      <c r="E7" s="258"/>
      <c r="F7" s="258"/>
      <c r="G7" s="258"/>
      <c r="H7" s="258"/>
    </row>
    <row r="8" spans="1:9" ht="12" customHeight="1" x14ac:dyDescent="0.25">
      <c r="A8" s="259">
        <v>1</v>
      </c>
      <c r="B8" s="260" t="s">
        <v>52</v>
      </c>
      <c r="C8" s="261">
        <v>287710659.54000002</v>
      </c>
      <c r="D8" s="262">
        <v>1.0876436861974108E-2</v>
      </c>
      <c r="E8" s="263">
        <v>0.53940724789006134</v>
      </c>
      <c r="F8" s="261">
        <v>33064261</v>
      </c>
      <c r="G8" s="264">
        <v>30.547499999999999</v>
      </c>
      <c r="H8" s="265">
        <v>0.1519316703433452</v>
      </c>
    </row>
    <row r="9" spans="1:9" ht="12" customHeight="1" x14ac:dyDescent="0.25">
      <c r="A9" s="259">
        <v>2</v>
      </c>
      <c r="B9" s="260" t="s">
        <v>53</v>
      </c>
      <c r="C9" s="261">
        <v>8727456822.2700005</v>
      </c>
      <c r="D9" s="262">
        <v>0.32992741125682118</v>
      </c>
      <c r="E9" s="263">
        <v>0.14554762462477111</v>
      </c>
      <c r="F9" s="261">
        <v>717547710</v>
      </c>
      <c r="G9" s="264">
        <v>46.153100000000002</v>
      </c>
      <c r="H9" s="266">
        <v>9.1616287760527534E-2</v>
      </c>
    </row>
    <row r="10" spans="1:9" ht="12" customHeight="1" x14ac:dyDescent="0.25">
      <c r="A10" s="259">
        <v>3</v>
      </c>
      <c r="B10" s="260" t="s">
        <v>54</v>
      </c>
      <c r="C10" s="261">
        <v>644037011.26999998</v>
      </c>
      <c r="D10" s="262">
        <v>2.4346779160188851E-2</v>
      </c>
      <c r="E10" s="263">
        <v>-0.10907675470003997</v>
      </c>
      <c r="F10" s="261">
        <v>13754981</v>
      </c>
      <c r="G10" s="264">
        <v>18.485800000000001</v>
      </c>
      <c r="H10" s="267">
        <v>2.0058160388030325E-2</v>
      </c>
    </row>
    <row r="11" spans="1:9" ht="12" customHeight="1" x14ac:dyDescent="0.2">
      <c r="A11" s="21"/>
      <c r="B11" s="21" t="s">
        <v>55</v>
      </c>
      <c r="C11" s="268">
        <f>SUM(C8:C10)</f>
        <v>9659204493.0800018</v>
      </c>
      <c r="D11" s="269">
        <f>SUM(D8:D10)</f>
        <v>0.36515062727898412</v>
      </c>
      <c r="E11" s="270">
        <v>0.1326</v>
      </c>
      <c r="F11" s="268">
        <f>SUM(F8:F10)</f>
        <v>764366952</v>
      </c>
      <c r="G11" s="271"/>
      <c r="H11" s="143"/>
    </row>
    <row r="12" spans="1:9" ht="12" customHeight="1" x14ac:dyDescent="0.25">
      <c r="A12" s="272">
        <v>4</v>
      </c>
      <c r="B12" s="273" t="s">
        <v>56</v>
      </c>
      <c r="C12" s="274">
        <v>248813113.52000001</v>
      </c>
      <c r="D12" s="262">
        <v>9.4059779500635342E-3</v>
      </c>
      <c r="E12" s="263">
        <v>0.59566810291474193</v>
      </c>
      <c r="F12" s="275">
        <v>24391236.91</v>
      </c>
      <c r="G12" s="276">
        <v>33.069800000000001</v>
      </c>
      <c r="H12" s="265">
        <v>0.12968384374946632</v>
      </c>
    </row>
    <row r="13" spans="1:9" ht="12" customHeight="1" x14ac:dyDescent="0.25">
      <c r="A13" s="272">
        <v>5</v>
      </c>
      <c r="B13" s="273" t="s">
        <v>57</v>
      </c>
      <c r="C13" s="274">
        <v>3921865097.4499998</v>
      </c>
      <c r="D13" s="262">
        <v>0.14825977661652978</v>
      </c>
      <c r="E13" s="263">
        <v>0.17782454599909925</v>
      </c>
      <c r="F13" s="275">
        <v>390628114.08999997</v>
      </c>
      <c r="G13" s="276">
        <v>55.322899999999997</v>
      </c>
      <c r="H13" s="266">
        <v>0.11289498459087358</v>
      </c>
    </row>
    <row r="14" spans="1:9" ht="12" customHeight="1" x14ac:dyDescent="0.25">
      <c r="A14" s="272">
        <v>6</v>
      </c>
      <c r="B14" s="273" t="s">
        <v>58</v>
      </c>
      <c r="C14" s="274">
        <v>192563672.93000001</v>
      </c>
      <c r="D14" s="262">
        <v>7.2795586853875169E-3</v>
      </c>
      <c r="E14" s="263">
        <v>-0.10634904820234403</v>
      </c>
      <c r="F14" s="275">
        <v>5677167.1399999997</v>
      </c>
      <c r="G14" s="276">
        <v>19.982199999999999</v>
      </c>
      <c r="H14" s="267">
        <v>2.3673034461913593E-2</v>
      </c>
    </row>
    <row r="15" spans="1:9" ht="12" customHeight="1" x14ac:dyDescent="0.2">
      <c r="A15" s="21"/>
      <c r="B15" s="21" t="s">
        <v>59</v>
      </c>
      <c r="C15" s="268">
        <f>SUM(C12:C14)</f>
        <v>4363241883.8999996</v>
      </c>
      <c r="D15" s="270">
        <f>SUM(D12:D14)</f>
        <v>0.16494531325198084</v>
      </c>
      <c r="E15" s="270">
        <v>0.1789</v>
      </c>
      <c r="F15" s="268">
        <f>SUM(F12:F14)</f>
        <v>420696518.13999999</v>
      </c>
      <c r="G15" s="271"/>
      <c r="H15" s="143"/>
    </row>
    <row r="16" spans="1:9" ht="12" customHeight="1" x14ac:dyDescent="0.25">
      <c r="A16" s="272">
        <v>7</v>
      </c>
      <c r="B16" s="273" t="s">
        <v>60</v>
      </c>
      <c r="C16" s="275">
        <v>474239569.75999999</v>
      </c>
      <c r="D16" s="262">
        <v>1.7927861088606247E-2</v>
      </c>
      <c r="E16" s="263">
        <v>0.86533519881208587</v>
      </c>
      <c r="F16" s="275">
        <v>58565425.719999999</v>
      </c>
      <c r="G16" s="277">
        <v>37.871000000000002</v>
      </c>
      <c r="H16" s="265">
        <v>0.18057265769908207</v>
      </c>
    </row>
    <row r="17" spans="1:8" ht="12" customHeight="1" x14ac:dyDescent="0.25">
      <c r="A17" s="278">
        <v>8</v>
      </c>
      <c r="B17" s="279" t="s">
        <v>61</v>
      </c>
      <c r="C17" s="280">
        <v>4430324822.71</v>
      </c>
      <c r="D17" s="262">
        <v>0.16748127542192331</v>
      </c>
      <c r="E17" s="263">
        <v>0.17706011268958832</v>
      </c>
      <c r="F17" s="280">
        <v>444584426.75</v>
      </c>
      <c r="G17" s="281">
        <v>48.768300000000004</v>
      </c>
      <c r="H17" s="266">
        <v>0.11479573176307084</v>
      </c>
    </row>
    <row r="18" spans="1:8" ht="12" customHeight="1" x14ac:dyDescent="0.25">
      <c r="A18" s="278">
        <v>9</v>
      </c>
      <c r="B18" s="279" t="s">
        <v>62</v>
      </c>
      <c r="C18" s="280">
        <v>291360510.18000001</v>
      </c>
      <c r="D18" s="262">
        <v>1.101441357130099E-2</v>
      </c>
      <c r="E18" s="263">
        <v>-0.1091245139708279</v>
      </c>
      <c r="F18" s="280">
        <v>7487236.5199999996</v>
      </c>
      <c r="G18" s="281">
        <v>18.957999999999998</v>
      </c>
      <c r="H18" s="267">
        <v>2.3981851571783466E-2</v>
      </c>
    </row>
    <row r="19" spans="1:8" ht="12" customHeight="1" x14ac:dyDescent="0.2">
      <c r="A19" s="21"/>
      <c r="B19" s="21" t="s">
        <v>63</v>
      </c>
      <c r="C19" s="268">
        <f>SUM(C16:C18)</f>
        <v>5195924902.6500006</v>
      </c>
      <c r="D19" s="270">
        <f>SUM(D16:D18)</f>
        <v>0.19642355008183054</v>
      </c>
      <c r="E19" s="270">
        <v>0.1958</v>
      </c>
      <c r="F19" s="268">
        <f>SUM(F16:F18)</f>
        <v>510637088.99000001</v>
      </c>
      <c r="G19" s="271"/>
      <c r="H19" s="143"/>
    </row>
    <row r="20" spans="1:8" ht="12" customHeight="1" x14ac:dyDescent="0.25">
      <c r="A20" s="278">
        <v>10</v>
      </c>
      <c r="B20" s="282" t="s">
        <v>64</v>
      </c>
      <c r="C20" s="283">
        <v>208953442.84999999</v>
      </c>
      <c r="D20" s="262">
        <v>7.8991474694880895E-3</v>
      </c>
      <c r="E20" s="263">
        <v>0.4888449366225236</v>
      </c>
      <c r="F20" s="284">
        <v>14790227.34</v>
      </c>
      <c r="G20" s="277">
        <v>27.317499999999999</v>
      </c>
      <c r="H20" s="265">
        <v>8.6100851227938952E-2</v>
      </c>
    </row>
    <row r="21" spans="1:8" ht="12" customHeight="1" x14ac:dyDescent="0.25">
      <c r="A21" s="285">
        <v>11</v>
      </c>
      <c r="B21" s="273" t="s">
        <v>65</v>
      </c>
      <c r="C21" s="286">
        <v>6531068249.3299999</v>
      </c>
      <c r="D21" s="262">
        <v>0.24689648818939799</v>
      </c>
      <c r="E21" s="263">
        <v>9.8763479444858637E-2</v>
      </c>
      <c r="F21" s="287">
        <v>289665362.47000003</v>
      </c>
      <c r="G21" s="276">
        <v>44.271999999999998</v>
      </c>
      <c r="H21" s="266">
        <v>4.4200198122552832E-2</v>
      </c>
    </row>
    <row r="22" spans="1:8" ht="12" customHeight="1" x14ac:dyDescent="0.25">
      <c r="A22" s="285">
        <v>12</v>
      </c>
      <c r="B22" s="288" t="s">
        <v>66</v>
      </c>
      <c r="C22" s="289">
        <v>494264565.87</v>
      </c>
      <c r="D22" s="262">
        <v>1.8684873728318372E-2</v>
      </c>
      <c r="E22" s="263">
        <v>-0.11953472889803174</v>
      </c>
      <c r="F22" s="290">
        <v>9949613.0099999998</v>
      </c>
      <c r="G22" s="291">
        <v>19.617100000000001</v>
      </c>
      <c r="H22" s="267">
        <v>1.9048954826912771E-2</v>
      </c>
    </row>
    <row r="23" spans="1:8" ht="12" customHeight="1" x14ac:dyDescent="0.2">
      <c r="A23" s="21"/>
      <c r="B23" s="21" t="s">
        <v>67</v>
      </c>
      <c r="C23" s="268">
        <f>SUM(C20:C22)</f>
        <v>7234286258.0500002</v>
      </c>
      <c r="D23" s="270">
        <f>SUM(D20:D22)</f>
        <v>0.27348050938720447</v>
      </c>
      <c r="E23" s="270">
        <v>8.8599999999999998E-2</v>
      </c>
      <c r="F23" s="268">
        <f>SUM(F20:F22)</f>
        <v>314405202.81999999</v>
      </c>
      <c r="G23" s="292"/>
      <c r="H23" s="293"/>
    </row>
    <row r="24" spans="1:8" s="252" customFormat="1" ht="12" customHeight="1" x14ac:dyDescent="0.2">
      <c r="A24" s="466" t="s">
        <v>68</v>
      </c>
      <c r="B24" s="467"/>
      <c r="C24" s="294">
        <f>C11+C15+C19+C23</f>
        <v>26452657537.68</v>
      </c>
      <c r="D24" s="295">
        <f>D11+D15+D19+D23</f>
        <v>1</v>
      </c>
      <c r="E24" s="296">
        <v>0.13919999999999999</v>
      </c>
      <c r="F24" s="294">
        <f>F11+F15+F19+F23</f>
        <v>2010105761.9499998</v>
      </c>
      <c r="G24" s="297"/>
      <c r="H24" s="298"/>
    </row>
    <row r="25" spans="1:8" ht="12" customHeight="1" x14ac:dyDescent="0.2">
      <c r="A25" s="468" t="s">
        <v>87</v>
      </c>
      <c r="B25" s="469"/>
      <c r="C25" s="299"/>
      <c r="D25" s="300"/>
      <c r="E25" s="300"/>
      <c r="F25" s="258"/>
      <c r="G25" s="292"/>
      <c r="H25" s="258"/>
    </row>
    <row r="26" spans="1:8" ht="12" customHeight="1" x14ac:dyDescent="0.25">
      <c r="A26" s="259">
        <v>1</v>
      </c>
      <c r="B26" s="260" t="s">
        <v>69</v>
      </c>
      <c r="C26" s="261">
        <v>175497136.36000001</v>
      </c>
      <c r="D26" s="263">
        <v>0.12725146224521203</v>
      </c>
      <c r="E26" s="263">
        <v>9.9116146441032393E-2</v>
      </c>
      <c r="F26" s="261">
        <v>4008507</v>
      </c>
      <c r="G26" s="264">
        <v>38.0032</v>
      </c>
      <c r="H26" s="301">
        <v>2.3412632157225999E-2</v>
      </c>
    </row>
    <row r="27" spans="1:8" ht="12" customHeight="1" x14ac:dyDescent="0.25">
      <c r="A27" s="272">
        <v>2</v>
      </c>
      <c r="B27" s="273" t="s">
        <v>70</v>
      </c>
      <c r="C27" s="275">
        <v>468350114.00999999</v>
      </c>
      <c r="D27" s="263">
        <v>0.33959663437601323</v>
      </c>
      <c r="E27" s="263">
        <v>0.1469440360377896</v>
      </c>
      <c r="F27" s="275">
        <v>36317879</v>
      </c>
      <c r="G27" s="276">
        <v>48.1128</v>
      </c>
      <c r="H27" s="266">
        <v>8.4488724092461331E-2</v>
      </c>
    </row>
    <row r="28" spans="1:8" ht="12" customHeight="1" x14ac:dyDescent="0.25">
      <c r="A28" s="272">
        <v>3</v>
      </c>
      <c r="B28" s="273" t="s">
        <v>101</v>
      </c>
      <c r="C28" s="274">
        <v>19485428.030000001</v>
      </c>
      <c r="D28" s="263">
        <v>1.4128716061810851E-2</v>
      </c>
      <c r="E28" s="263">
        <v>0.4042025823073514</v>
      </c>
      <c r="F28" s="275">
        <v>1598166.73</v>
      </c>
      <c r="G28" s="276">
        <v>223.9958</v>
      </c>
      <c r="H28" s="266">
        <v>0.10239741482959036</v>
      </c>
    </row>
    <row r="29" spans="1:8" ht="12" customHeight="1" x14ac:dyDescent="0.25">
      <c r="A29" s="259">
        <v>4</v>
      </c>
      <c r="B29" s="273" t="s">
        <v>102</v>
      </c>
      <c r="C29" s="274">
        <v>8055600.9400000004</v>
      </c>
      <c r="D29" s="263">
        <v>5.841046869141657E-3</v>
      </c>
      <c r="E29" s="263">
        <v>0.21327254645198734</v>
      </c>
      <c r="F29" s="275">
        <v>171247.35</v>
      </c>
      <c r="G29" s="276">
        <v>157.96019999999999</v>
      </c>
      <c r="H29" s="266">
        <v>2.5342732512852302E-2</v>
      </c>
    </row>
    <row r="30" spans="1:8" ht="12" customHeight="1" x14ac:dyDescent="0.25">
      <c r="A30" s="272">
        <v>5</v>
      </c>
      <c r="B30" s="273" t="s">
        <v>111</v>
      </c>
      <c r="C30" s="274">
        <v>97260805.090000004</v>
      </c>
      <c r="D30" s="263">
        <v>7.0522972189476577E-2</v>
      </c>
      <c r="E30" s="263">
        <v>0.15509042040777321</v>
      </c>
      <c r="F30" s="275">
        <v>6145672.9800000004</v>
      </c>
      <c r="G30" s="276">
        <v>29.624500000000001</v>
      </c>
      <c r="H30" s="266">
        <v>7.1871800159924143E-2</v>
      </c>
    </row>
    <row r="31" spans="1:8" ht="12" customHeight="1" x14ac:dyDescent="0.25">
      <c r="A31" s="272">
        <v>6</v>
      </c>
      <c r="B31" s="273" t="s">
        <v>71</v>
      </c>
      <c r="C31" s="275">
        <v>117018818.67</v>
      </c>
      <c r="D31" s="263">
        <v>8.4849337686166301E-2</v>
      </c>
      <c r="E31" s="263">
        <v>0.28390634148943361</v>
      </c>
      <c r="F31" s="275">
        <v>10704666.66</v>
      </c>
      <c r="G31" s="276">
        <v>45.268599999999999</v>
      </c>
      <c r="H31" s="266">
        <v>0.11122948445408883</v>
      </c>
    </row>
    <row r="32" spans="1:8" ht="12" customHeight="1" x14ac:dyDescent="0.25">
      <c r="A32" s="259">
        <v>7</v>
      </c>
      <c r="B32" s="273" t="s">
        <v>72</v>
      </c>
      <c r="C32" s="275">
        <v>90804876.840000004</v>
      </c>
      <c r="D32" s="263">
        <v>6.5841834211945921E-2</v>
      </c>
      <c r="E32" s="263">
        <v>0.15631991397062905</v>
      </c>
      <c r="F32" s="275">
        <v>1246731.4099999999</v>
      </c>
      <c r="G32" s="276">
        <v>30.9557</v>
      </c>
      <c r="H32" s="266">
        <v>1.5806917372186126E-2</v>
      </c>
    </row>
    <row r="33" spans="1:8" ht="12" customHeight="1" x14ac:dyDescent="0.25">
      <c r="A33" s="272">
        <v>8</v>
      </c>
      <c r="B33" s="279" t="s">
        <v>73</v>
      </c>
      <c r="C33" s="280">
        <v>402663720.83999997</v>
      </c>
      <c r="D33" s="263">
        <v>0.2919679963602333</v>
      </c>
      <c r="E33" s="263">
        <v>0.1277567135935227</v>
      </c>
      <c r="F33" s="280">
        <v>23160139.829999998</v>
      </c>
      <c r="G33" s="281">
        <v>41.530099999999997</v>
      </c>
      <c r="H33" s="302">
        <v>6.0036244831282871E-2</v>
      </c>
    </row>
    <row r="34" spans="1:8" s="252" customFormat="1" ht="12" customHeight="1" x14ac:dyDescent="0.2">
      <c r="A34" s="466" t="s">
        <v>88</v>
      </c>
      <c r="B34" s="467"/>
      <c r="C34" s="294">
        <f>SUM(C26:C33)</f>
        <v>1379136500.78</v>
      </c>
      <c r="D34" s="295">
        <f>SUM(D26:D33)</f>
        <v>0.99999999999999989</v>
      </c>
      <c r="E34" s="270">
        <v>0.14979999999999999</v>
      </c>
      <c r="F34" s="294">
        <f>SUM(F26:F33)</f>
        <v>83353010.959999993</v>
      </c>
      <c r="G34" s="297"/>
      <c r="H34" s="298"/>
    </row>
    <row r="35" spans="1:8" ht="12" customHeight="1" x14ac:dyDescent="0.2">
      <c r="A35" s="468" t="s">
        <v>89</v>
      </c>
      <c r="B35" s="469"/>
      <c r="C35" s="164"/>
      <c r="D35" s="300"/>
      <c r="E35" s="300"/>
      <c r="F35" s="258"/>
      <c r="G35" s="292"/>
      <c r="H35" s="258"/>
    </row>
    <row r="36" spans="1:8" ht="12" customHeight="1" x14ac:dyDescent="0.25">
      <c r="A36" s="259">
        <v>1</v>
      </c>
      <c r="B36" s="260" t="s">
        <v>186</v>
      </c>
      <c r="C36" s="261">
        <v>980614.12</v>
      </c>
      <c r="D36" s="263">
        <v>3.4919638327044508E-3</v>
      </c>
      <c r="E36" s="263">
        <v>0.17453629990148833</v>
      </c>
      <c r="F36" s="261">
        <v>96574.42</v>
      </c>
      <c r="G36" s="264">
        <v>18.038</v>
      </c>
      <c r="H36" s="301">
        <v>0.12063020694196809</v>
      </c>
    </row>
    <row r="37" spans="1:8" ht="12" customHeight="1" x14ac:dyDescent="0.25">
      <c r="A37" s="259">
        <v>2</v>
      </c>
      <c r="B37" s="260" t="s">
        <v>74</v>
      </c>
      <c r="C37" s="261">
        <v>5594148.0899999999</v>
      </c>
      <c r="D37" s="263">
        <v>1.99207439569325E-2</v>
      </c>
      <c r="E37" s="263">
        <v>0.14548567211559327</v>
      </c>
      <c r="F37" s="261">
        <v>424379</v>
      </c>
      <c r="G37" s="264">
        <v>29.173100000000002</v>
      </c>
      <c r="H37" s="301">
        <v>8.2124403262720275E-2</v>
      </c>
    </row>
    <row r="38" spans="1:8" ht="12" customHeight="1" x14ac:dyDescent="0.25">
      <c r="A38" s="259">
        <v>3</v>
      </c>
      <c r="B38" s="260" t="s">
        <v>112</v>
      </c>
      <c r="C38" s="261">
        <v>5232724.57</v>
      </c>
      <c r="D38" s="263">
        <v>1.8633715925836302E-2</v>
      </c>
      <c r="E38" s="263">
        <v>0.1302468841408102</v>
      </c>
      <c r="F38" s="261">
        <v>413006</v>
      </c>
      <c r="G38" s="264">
        <v>51.384700000000002</v>
      </c>
      <c r="H38" s="301">
        <v>8.5792589900390195E-2</v>
      </c>
    </row>
    <row r="39" spans="1:8" ht="12" customHeight="1" x14ac:dyDescent="0.25">
      <c r="A39" s="259">
        <v>4</v>
      </c>
      <c r="B39" s="260" t="s">
        <v>75</v>
      </c>
      <c r="C39" s="261">
        <v>4665180.4800000004</v>
      </c>
      <c r="D39" s="263">
        <v>1.6612693185775042E-2</v>
      </c>
      <c r="E39" s="263">
        <v>9.346064413656574E-2</v>
      </c>
      <c r="F39" s="261">
        <v>363749</v>
      </c>
      <c r="G39" s="264">
        <v>49.302100000000003</v>
      </c>
      <c r="H39" s="301">
        <v>8.3653140262263684E-2</v>
      </c>
    </row>
    <row r="40" spans="1:8" ht="12" customHeight="1" x14ac:dyDescent="0.25">
      <c r="A40" s="259">
        <v>5</v>
      </c>
      <c r="B40" s="273" t="s">
        <v>113</v>
      </c>
      <c r="C40" s="275">
        <v>18836125.920000002</v>
      </c>
      <c r="D40" s="263">
        <v>6.7075385841789487E-2</v>
      </c>
      <c r="E40" s="263">
        <v>0.11503778456918101</v>
      </c>
      <c r="F40" s="275">
        <v>1471320</v>
      </c>
      <c r="G40" s="276">
        <v>47.735100000000003</v>
      </c>
      <c r="H40" s="266">
        <v>8.3807292269758166E-2</v>
      </c>
    </row>
    <row r="41" spans="1:8" ht="12" customHeight="1" x14ac:dyDescent="0.25">
      <c r="A41" s="259">
        <v>6</v>
      </c>
      <c r="B41" s="273" t="s">
        <v>90</v>
      </c>
      <c r="C41" s="275">
        <v>1503550.12</v>
      </c>
      <c r="D41" s="263">
        <v>5.3541373029570866E-3</v>
      </c>
      <c r="E41" s="263">
        <v>0.14730923670508078</v>
      </c>
      <c r="F41" s="275">
        <v>38363</v>
      </c>
      <c r="G41" s="276">
        <v>15.887499999999999</v>
      </c>
      <c r="H41" s="266">
        <v>2.7565599270436489E-2</v>
      </c>
    </row>
    <row r="42" spans="1:8" ht="12" customHeight="1" x14ac:dyDescent="0.25">
      <c r="A42" s="259">
        <v>7</v>
      </c>
      <c r="B42" s="273" t="s">
        <v>76</v>
      </c>
      <c r="C42" s="275">
        <v>34651594.969999999</v>
      </c>
      <c r="D42" s="263">
        <v>0.12339422196038076</v>
      </c>
      <c r="E42" s="263">
        <v>0.11355531064200797</v>
      </c>
      <c r="F42" s="275">
        <v>2688626</v>
      </c>
      <c r="G42" s="276">
        <v>25.739100000000001</v>
      </c>
      <c r="H42" s="266">
        <v>8.241621914858728E-2</v>
      </c>
    </row>
    <row r="43" spans="1:8" ht="12" customHeight="1" x14ac:dyDescent="0.25">
      <c r="A43" s="259">
        <v>8</v>
      </c>
      <c r="B43" s="273" t="s">
        <v>77</v>
      </c>
      <c r="C43" s="275">
        <v>18960346.129999999</v>
      </c>
      <c r="D43" s="263">
        <v>6.7517733623413248E-2</v>
      </c>
      <c r="E43" s="263">
        <v>0.13224728432639798</v>
      </c>
      <c r="F43" s="275">
        <v>1438208</v>
      </c>
      <c r="G43" s="276">
        <v>37.933</v>
      </c>
      <c r="H43" s="266">
        <v>8.2751278047833582E-2</v>
      </c>
    </row>
    <row r="44" spans="1:8" ht="12" customHeight="1" x14ac:dyDescent="0.25">
      <c r="A44" s="259">
        <v>9</v>
      </c>
      <c r="B44" s="303" t="s">
        <v>78</v>
      </c>
      <c r="C44" s="275">
        <v>15552192.58</v>
      </c>
      <c r="D44" s="263">
        <v>5.53813094274173E-2</v>
      </c>
      <c r="E44" s="263">
        <v>0.11960451191777222</v>
      </c>
      <c r="F44" s="275">
        <v>1055570.19</v>
      </c>
      <c r="G44" s="276">
        <v>27.291399999999999</v>
      </c>
      <c r="H44" s="266">
        <v>7.5616408122083409E-2</v>
      </c>
    </row>
    <row r="45" spans="1:8" ht="12" customHeight="1" x14ac:dyDescent="0.25">
      <c r="A45" s="259">
        <v>10</v>
      </c>
      <c r="B45" s="303" t="s">
        <v>79</v>
      </c>
      <c r="C45" s="275">
        <v>15667687.289999999</v>
      </c>
      <c r="D45" s="263">
        <v>5.5792585730667643E-2</v>
      </c>
      <c r="E45" s="263">
        <v>0.2362488100216753</v>
      </c>
      <c r="F45" s="275">
        <v>1674198.05</v>
      </c>
      <c r="G45" s="276">
        <v>27.332899999999999</v>
      </c>
      <c r="H45" s="266">
        <v>0.13049574402964692</v>
      </c>
    </row>
    <row r="46" spans="1:8" ht="12" customHeight="1" x14ac:dyDescent="0.25">
      <c r="A46" s="259">
        <v>11</v>
      </c>
      <c r="B46" s="303" t="s">
        <v>103</v>
      </c>
      <c r="C46" s="275">
        <v>842028.67</v>
      </c>
      <c r="D46" s="263">
        <v>2.9984614761005392E-3</v>
      </c>
      <c r="E46" s="263">
        <v>0.25192921000648716</v>
      </c>
      <c r="F46" s="275">
        <v>110518.37</v>
      </c>
      <c r="G46" s="276">
        <v>24.075500000000002</v>
      </c>
      <c r="H46" s="266">
        <v>0.16019237348985371</v>
      </c>
    </row>
    <row r="47" spans="1:8" ht="12" customHeight="1" x14ac:dyDescent="0.25">
      <c r="A47" s="259">
        <v>12</v>
      </c>
      <c r="B47" s="273" t="s">
        <v>109</v>
      </c>
      <c r="C47" s="275">
        <v>647589.66</v>
      </c>
      <c r="D47" s="263">
        <v>2.3060647659788667E-3</v>
      </c>
      <c r="E47" s="263">
        <v>0.24227783757257182</v>
      </c>
      <c r="F47" s="275">
        <v>40655.269999999997</v>
      </c>
      <c r="G47" s="276">
        <v>17.2456</v>
      </c>
      <c r="H47" s="266">
        <v>7.6161771221396515E-2</v>
      </c>
    </row>
    <row r="48" spans="1:8" ht="12" customHeight="1" x14ac:dyDescent="0.25">
      <c r="A48" s="259">
        <v>13</v>
      </c>
      <c r="B48" s="273" t="s">
        <v>110</v>
      </c>
      <c r="C48" s="275">
        <v>9748801.0899999999</v>
      </c>
      <c r="D48" s="263">
        <v>3.4715450373598258E-2</v>
      </c>
      <c r="E48" s="263">
        <v>2.8890709206905063E-2</v>
      </c>
      <c r="F48" s="275">
        <v>788722.94</v>
      </c>
      <c r="G48" s="276">
        <v>18.1038</v>
      </c>
      <c r="H48" s="266">
        <v>9.2202346837199356E-2</v>
      </c>
    </row>
    <row r="49" spans="1:8" ht="12" customHeight="1" x14ac:dyDescent="0.25">
      <c r="A49" s="259">
        <v>14</v>
      </c>
      <c r="B49" s="273" t="s">
        <v>80</v>
      </c>
      <c r="C49" s="275">
        <v>9534750.3499999996</v>
      </c>
      <c r="D49" s="263">
        <v>3.3953216353917175E-2</v>
      </c>
      <c r="E49" s="263">
        <v>0.17763127106769261</v>
      </c>
      <c r="F49" s="275">
        <v>686545.71</v>
      </c>
      <c r="G49" s="276">
        <v>22.7516</v>
      </c>
      <c r="H49" s="266">
        <v>8.1370368257951659E-2</v>
      </c>
    </row>
    <row r="50" spans="1:8" ht="12" customHeight="1" x14ac:dyDescent="0.25">
      <c r="A50" s="259">
        <v>15</v>
      </c>
      <c r="B50" s="273" t="s">
        <v>81</v>
      </c>
      <c r="C50" s="275">
        <v>6858680.1799999997</v>
      </c>
      <c r="D50" s="263">
        <v>2.4423738798138916E-2</v>
      </c>
      <c r="E50" s="263">
        <v>0.22724573202443787</v>
      </c>
      <c r="F50" s="275">
        <v>739588.28</v>
      </c>
      <c r="G50" s="276">
        <v>42.387300000000003</v>
      </c>
      <c r="H50" s="266">
        <v>0.12976161284476062</v>
      </c>
    </row>
    <row r="51" spans="1:8" ht="12" customHeight="1" x14ac:dyDescent="0.25">
      <c r="A51" s="259">
        <v>16</v>
      </c>
      <c r="B51" s="273" t="s">
        <v>82</v>
      </c>
      <c r="C51" s="275">
        <v>12554720.810000001</v>
      </c>
      <c r="D51" s="263">
        <v>4.4707321773239335E-2</v>
      </c>
      <c r="E51" s="263">
        <v>0.22268108144180676</v>
      </c>
      <c r="F51" s="275">
        <v>917118.83</v>
      </c>
      <c r="G51" s="276">
        <v>47.772399999999998</v>
      </c>
      <c r="H51" s="266">
        <v>8.3252269228065515E-2</v>
      </c>
    </row>
    <row r="52" spans="1:8" ht="12" customHeight="1" x14ac:dyDescent="0.25">
      <c r="A52" s="259">
        <v>17</v>
      </c>
      <c r="B52" s="273" t="s">
        <v>132</v>
      </c>
      <c r="C52" s="275">
        <v>15004528.619999999</v>
      </c>
      <c r="D52" s="263">
        <v>5.3431079768481021E-2</v>
      </c>
      <c r="E52" s="263">
        <v>0.25377058658109641</v>
      </c>
      <c r="F52" s="275">
        <v>1009912.74</v>
      </c>
      <c r="G52" s="276">
        <v>19.5335</v>
      </c>
      <c r="H52" s="266">
        <v>8.3821603746365714E-2</v>
      </c>
    </row>
    <row r="53" spans="1:8" ht="12" customHeight="1" x14ac:dyDescent="0.25">
      <c r="A53" s="259">
        <v>18</v>
      </c>
      <c r="B53" s="273" t="s">
        <v>83</v>
      </c>
      <c r="C53" s="275">
        <v>48997538.409999996</v>
      </c>
      <c r="D53" s="263">
        <v>0.1744800819503467</v>
      </c>
      <c r="E53" s="263">
        <v>0.12011967503536614</v>
      </c>
      <c r="F53" s="275">
        <v>3650521.15</v>
      </c>
      <c r="G53" s="276">
        <v>31.224299999999999</v>
      </c>
      <c r="H53" s="266">
        <v>8.403028756522557E-2</v>
      </c>
    </row>
    <row r="54" spans="1:8" ht="12" customHeight="1" x14ac:dyDescent="0.25">
      <c r="A54" s="259">
        <v>19</v>
      </c>
      <c r="B54" s="273" t="s">
        <v>84</v>
      </c>
      <c r="C54" s="275">
        <v>37663754.799999997</v>
      </c>
      <c r="D54" s="263">
        <v>0.13412051375055525</v>
      </c>
      <c r="E54" s="263">
        <v>0.10814609194473834</v>
      </c>
      <c r="F54" s="275">
        <v>2714109.22</v>
      </c>
      <c r="G54" s="276">
        <v>32.597499999999997</v>
      </c>
      <c r="H54" s="266">
        <v>8.004545815993841E-2</v>
      </c>
    </row>
    <row r="55" spans="1:8" ht="12" customHeight="1" x14ac:dyDescent="0.25">
      <c r="A55" s="259">
        <v>20</v>
      </c>
      <c r="B55" s="273" t="s">
        <v>85</v>
      </c>
      <c r="C55" s="275">
        <v>7174040.8099999996</v>
      </c>
      <c r="D55" s="263">
        <v>2.5546737021149298E-2</v>
      </c>
      <c r="E55" s="263">
        <v>0.12611080018972154</v>
      </c>
      <c r="F55" s="275">
        <v>547676.63</v>
      </c>
      <c r="G55" s="276">
        <v>49.560699999999997</v>
      </c>
      <c r="H55" s="266">
        <v>8.6366685225533937E-2</v>
      </c>
    </row>
    <row r="56" spans="1:8" s="252" customFormat="1" ht="12" customHeight="1" x14ac:dyDescent="0.25">
      <c r="A56" s="259">
        <v>21</v>
      </c>
      <c r="B56" s="273" t="s">
        <v>86</v>
      </c>
      <c r="C56" s="275">
        <v>10149641.880000001</v>
      </c>
      <c r="D56" s="263">
        <v>3.6142843180620741E-2</v>
      </c>
      <c r="E56" s="263">
        <v>0.11886045058045003</v>
      </c>
      <c r="F56" s="275">
        <v>876916.35</v>
      </c>
      <c r="G56" s="276">
        <v>42.226799999999997</v>
      </c>
      <c r="H56" s="266">
        <v>9.2537684151699065E-2</v>
      </c>
    </row>
    <row r="57" spans="1:8" s="252" customFormat="1" ht="12" customHeight="1" x14ac:dyDescent="0.2">
      <c r="A57" s="466" t="s">
        <v>91</v>
      </c>
      <c r="B57" s="467"/>
      <c r="C57" s="294">
        <f>SUM(C36:C56)</f>
        <v>280820239.55000001</v>
      </c>
      <c r="D57" s="295">
        <f>SUM(D36:D56)</f>
        <v>1</v>
      </c>
      <c r="E57" s="270">
        <v>0.13689999999999999</v>
      </c>
      <c r="F57" s="294">
        <f>SUM(F36:F56)</f>
        <v>21746279.149999999</v>
      </c>
      <c r="G57" s="297"/>
      <c r="H57" s="298"/>
    </row>
    <row r="58" spans="1:8" s="252" customFormat="1" ht="12" customHeight="1" x14ac:dyDescent="0.2">
      <c r="A58" s="466" t="s">
        <v>114</v>
      </c>
      <c r="B58" s="467"/>
      <c r="C58" s="294">
        <f>C34+C57</f>
        <v>1659956740.3299999</v>
      </c>
      <c r="D58" s="295"/>
      <c r="E58" s="296"/>
      <c r="F58" s="294">
        <f>F34+F57</f>
        <v>105099290.10999998</v>
      </c>
      <c r="G58" s="297"/>
      <c r="H58" s="298"/>
    </row>
    <row r="59" spans="1:8" s="242" customFormat="1" ht="11.25" x14ac:dyDescent="0.2">
      <c r="A59" s="249"/>
      <c r="B59" s="304"/>
      <c r="C59" s="249"/>
      <c r="D59" s="305"/>
      <c r="E59" s="249"/>
      <c r="G59" s="249"/>
    </row>
    <row r="60" spans="1:8" s="252" customFormat="1" ht="12" customHeight="1" x14ac:dyDescent="0.2">
      <c r="A60" s="241" t="s">
        <v>8</v>
      </c>
      <c r="B60" s="306"/>
      <c r="C60" s="307"/>
      <c r="D60" s="249"/>
      <c r="E60" s="249"/>
      <c r="G60" s="249"/>
    </row>
    <row r="61" spans="1:8" ht="11.25" customHeight="1" x14ac:dyDescent="0.25">
      <c r="A61" s="356"/>
      <c r="B61" s="356" t="s">
        <v>244</v>
      </c>
      <c r="C61" s="356"/>
    </row>
    <row r="62" spans="1:8" ht="11.25" customHeight="1" x14ac:dyDescent="0.25">
      <c r="A62" s="249"/>
      <c r="B62" s="308"/>
    </row>
    <row r="63" spans="1:8" ht="11.25" customHeight="1" x14ac:dyDescent="0.25">
      <c r="B63" s="310"/>
    </row>
    <row r="64" spans="1:8" ht="11.25" x14ac:dyDescent="0.25"/>
    <row r="65" ht="11.25" customHeight="1" x14ac:dyDescent="0.25"/>
    <row r="66" ht="11.25" customHeight="1" x14ac:dyDescent="0.25"/>
    <row r="67" ht="11.25" x14ac:dyDescent="0.25"/>
    <row r="68" ht="11.25" customHeight="1" x14ac:dyDescent="0.25"/>
    <row r="69" ht="11.25" customHeight="1" x14ac:dyDescent="0.25"/>
    <row r="70" ht="11.25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x14ac:dyDescent="0.25"/>
    <row r="83" ht="11.25" customHeight="1" x14ac:dyDescent="0.25"/>
    <row r="84" ht="11.25" customHeight="1" x14ac:dyDescent="0.25"/>
    <row r="85" ht="11.25" x14ac:dyDescent="0.25"/>
    <row r="92" ht="11.25" x14ac:dyDescent="0.25"/>
    <row r="93" ht="11.25" x14ac:dyDescent="0.25"/>
    <row r="94" ht="11.25" x14ac:dyDescent="0.25"/>
    <row r="95" ht="11.25" x14ac:dyDescent="0.25"/>
    <row r="96" ht="11.25" x14ac:dyDescent="0.25"/>
    <row r="97" ht="11.25" x14ac:dyDescent="0.25"/>
    <row r="98" ht="11.25" x14ac:dyDescent="0.25"/>
    <row r="99" ht="11.25" x14ac:dyDescent="0.25"/>
  </sheetData>
  <mergeCells count="9">
    <mergeCell ref="A3:B3"/>
    <mergeCell ref="A57:B57"/>
    <mergeCell ref="A58:B58"/>
    <mergeCell ref="A35:B35"/>
    <mergeCell ref="G4:H4"/>
    <mergeCell ref="A7:B7"/>
    <mergeCell ref="A24:B24"/>
    <mergeCell ref="A25:B25"/>
    <mergeCell ref="A34:B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4"/>
  <sheetViews>
    <sheetView zoomScaleNormal="100" workbookViewId="0"/>
  </sheetViews>
  <sheetFormatPr defaultRowHeight="12.75" customHeight="1" x14ac:dyDescent="0.25"/>
  <cols>
    <col min="1" max="1" width="7" style="73" customWidth="1"/>
    <col min="2" max="2" width="33.7109375" style="73" customWidth="1"/>
    <col min="3" max="3" width="19.85546875" style="73" bestFit="1" customWidth="1"/>
    <col min="4" max="7" width="11.42578125" style="73" customWidth="1"/>
    <col min="8" max="8" width="12.42578125" style="73" customWidth="1"/>
    <col min="9" max="172" width="9.140625" style="73"/>
    <col min="173" max="173" width="7.5703125" style="73" customWidth="1"/>
    <col min="174" max="174" width="30.5703125" style="73" customWidth="1"/>
    <col min="175" max="183" width="13.7109375" style="73" customWidth="1"/>
    <col min="184" max="428" width="9.140625" style="73"/>
    <col min="429" max="429" width="7.5703125" style="73" customWidth="1"/>
    <col min="430" max="430" width="30.5703125" style="73" customWidth="1"/>
    <col min="431" max="439" width="13.7109375" style="73" customWidth="1"/>
    <col min="440" max="684" width="9.140625" style="73"/>
    <col min="685" max="685" width="7.5703125" style="73" customWidth="1"/>
    <col min="686" max="686" width="30.5703125" style="73" customWidth="1"/>
    <col min="687" max="695" width="13.7109375" style="73" customWidth="1"/>
    <col min="696" max="940" width="9.140625" style="73"/>
    <col min="941" max="941" width="7.5703125" style="73" customWidth="1"/>
    <col min="942" max="942" width="30.5703125" style="73" customWidth="1"/>
    <col min="943" max="951" width="13.7109375" style="73" customWidth="1"/>
    <col min="952" max="1196" width="9.140625" style="73"/>
    <col min="1197" max="1197" width="7.5703125" style="73" customWidth="1"/>
    <col min="1198" max="1198" width="30.5703125" style="73" customWidth="1"/>
    <col min="1199" max="1207" width="13.7109375" style="73" customWidth="1"/>
    <col min="1208" max="1452" width="9.140625" style="73"/>
    <col min="1453" max="1453" width="7.5703125" style="73" customWidth="1"/>
    <col min="1454" max="1454" width="30.5703125" style="73" customWidth="1"/>
    <col min="1455" max="1463" width="13.7109375" style="73" customWidth="1"/>
    <col min="1464" max="1708" width="9.140625" style="73"/>
    <col min="1709" max="1709" width="7.5703125" style="73" customWidth="1"/>
    <col min="1710" max="1710" width="30.5703125" style="73" customWidth="1"/>
    <col min="1711" max="1719" width="13.7109375" style="73" customWidth="1"/>
    <col min="1720" max="1964" width="9.140625" style="73"/>
    <col min="1965" max="1965" width="7.5703125" style="73" customWidth="1"/>
    <col min="1966" max="1966" width="30.5703125" style="73" customWidth="1"/>
    <col min="1967" max="1975" width="13.7109375" style="73" customWidth="1"/>
    <col min="1976" max="2220" width="9.140625" style="73"/>
    <col min="2221" max="2221" width="7.5703125" style="73" customWidth="1"/>
    <col min="2222" max="2222" width="30.5703125" style="73" customWidth="1"/>
    <col min="2223" max="2231" width="13.7109375" style="73" customWidth="1"/>
    <col min="2232" max="2476" width="9.140625" style="73"/>
    <col min="2477" max="2477" width="7.5703125" style="73" customWidth="1"/>
    <col min="2478" max="2478" width="30.5703125" style="73" customWidth="1"/>
    <col min="2479" max="2487" width="13.7109375" style="73" customWidth="1"/>
    <col min="2488" max="2732" width="9.140625" style="73"/>
    <col min="2733" max="2733" width="7.5703125" style="73" customWidth="1"/>
    <col min="2734" max="2734" width="30.5703125" style="73" customWidth="1"/>
    <col min="2735" max="2743" width="13.7109375" style="73" customWidth="1"/>
    <col min="2744" max="2988" width="9.140625" style="73"/>
    <col min="2989" max="2989" width="7.5703125" style="73" customWidth="1"/>
    <col min="2990" max="2990" width="30.5703125" style="73" customWidth="1"/>
    <col min="2991" max="2999" width="13.7109375" style="73" customWidth="1"/>
    <col min="3000" max="3244" width="9.140625" style="73"/>
    <col min="3245" max="3245" width="7.5703125" style="73" customWidth="1"/>
    <col min="3246" max="3246" width="30.5703125" style="73" customWidth="1"/>
    <col min="3247" max="3255" width="13.7109375" style="73" customWidth="1"/>
    <col min="3256" max="3500" width="9.140625" style="73"/>
    <col min="3501" max="3501" width="7.5703125" style="73" customWidth="1"/>
    <col min="3502" max="3502" width="30.5703125" style="73" customWidth="1"/>
    <col min="3503" max="3511" width="13.7109375" style="73" customWidth="1"/>
    <col min="3512" max="3756" width="9.140625" style="73"/>
    <col min="3757" max="3757" width="7.5703125" style="73" customWidth="1"/>
    <col min="3758" max="3758" width="30.5703125" style="73" customWidth="1"/>
    <col min="3759" max="3767" width="13.7109375" style="73" customWidth="1"/>
    <col min="3768" max="4012" width="9.140625" style="73"/>
    <col min="4013" max="4013" width="7.5703125" style="73" customWidth="1"/>
    <col min="4014" max="4014" width="30.5703125" style="73" customWidth="1"/>
    <col min="4015" max="4023" width="13.7109375" style="73" customWidth="1"/>
    <col min="4024" max="4268" width="9.140625" style="73"/>
    <col min="4269" max="4269" width="7.5703125" style="73" customWidth="1"/>
    <col min="4270" max="4270" width="30.5703125" style="73" customWidth="1"/>
    <col min="4271" max="4279" width="13.7109375" style="73" customWidth="1"/>
    <col min="4280" max="4524" width="9.140625" style="73"/>
    <col min="4525" max="4525" width="7.5703125" style="73" customWidth="1"/>
    <col min="4526" max="4526" width="30.5703125" style="73" customWidth="1"/>
    <col min="4527" max="4535" width="13.7109375" style="73" customWidth="1"/>
    <col min="4536" max="4780" width="9.140625" style="73"/>
    <col min="4781" max="4781" width="7.5703125" style="73" customWidth="1"/>
    <col min="4782" max="4782" width="30.5703125" style="73" customWidth="1"/>
    <col min="4783" max="4791" width="13.7109375" style="73" customWidth="1"/>
    <col min="4792" max="5036" width="9.140625" style="73"/>
    <col min="5037" max="5037" width="7.5703125" style="73" customWidth="1"/>
    <col min="5038" max="5038" width="30.5703125" style="73" customWidth="1"/>
    <col min="5039" max="5047" width="13.7109375" style="73" customWidth="1"/>
    <col min="5048" max="5292" width="9.140625" style="73"/>
    <col min="5293" max="5293" width="7.5703125" style="73" customWidth="1"/>
    <col min="5294" max="5294" width="30.5703125" style="73" customWidth="1"/>
    <col min="5295" max="5303" width="13.7109375" style="73" customWidth="1"/>
    <col min="5304" max="5548" width="9.140625" style="73"/>
    <col min="5549" max="5549" width="7.5703125" style="73" customWidth="1"/>
    <col min="5550" max="5550" width="30.5703125" style="73" customWidth="1"/>
    <col min="5551" max="5559" width="13.7109375" style="73" customWidth="1"/>
    <col min="5560" max="5804" width="9.140625" style="73"/>
    <col min="5805" max="5805" width="7.5703125" style="73" customWidth="1"/>
    <col min="5806" max="5806" width="30.5703125" style="73" customWidth="1"/>
    <col min="5807" max="5815" width="13.7109375" style="73" customWidth="1"/>
    <col min="5816" max="6060" width="9.140625" style="73"/>
    <col min="6061" max="6061" width="7.5703125" style="73" customWidth="1"/>
    <col min="6062" max="6062" width="30.5703125" style="73" customWidth="1"/>
    <col min="6063" max="6071" width="13.7109375" style="73" customWidth="1"/>
    <col min="6072" max="6316" width="9.140625" style="73"/>
    <col min="6317" max="6317" width="7.5703125" style="73" customWidth="1"/>
    <col min="6318" max="6318" width="30.5703125" style="73" customWidth="1"/>
    <col min="6319" max="6327" width="13.7109375" style="73" customWidth="1"/>
    <col min="6328" max="6572" width="9.140625" style="73"/>
    <col min="6573" max="6573" width="7.5703125" style="73" customWidth="1"/>
    <col min="6574" max="6574" width="30.5703125" style="73" customWidth="1"/>
    <col min="6575" max="6583" width="13.7109375" style="73" customWidth="1"/>
    <col min="6584" max="6828" width="9.140625" style="73"/>
    <col min="6829" max="6829" width="7.5703125" style="73" customWidth="1"/>
    <col min="6830" max="6830" width="30.5703125" style="73" customWidth="1"/>
    <col min="6831" max="6839" width="13.7109375" style="73" customWidth="1"/>
    <col min="6840" max="7084" width="9.140625" style="73"/>
    <col min="7085" max="7085" width="7.5703125" style="73" customWidth="1"/>
    <col min="7086" max="7086" width="30.5703125" style="73" customWidth="1"/>
    <col min="7087" max="7095" width="13.7109375" style="73" customWidth="1"/>
    <col min="7096" max="7340" width="9.140625" style="73"/>
    <col min="7341" max="7341" width="7.5703125" style="73" customWidth="1"/>
    <col min="7342" max="7342" width="30.5703125" style="73" customWidth="1"/>
    <col min="7343" max="7351" width="13.7109375" style="73" customWidth="1"/>
    <col min="7352" max="7596" width="9.140625" style="73"/>
    <col min="7597" max="7597" width="7.5703125" style="73" customWidth="1"/>
    <col min="7598" max="7598" width="30.5703125" style="73" customWidth="1"/>
    <col min="7599" max="7607" width="13.7109375" style="73" customWidth="1"/>
    <col min="7608" max="7852" width="9.140625" style="73"/>
    <col min="7853" max="7853" width="7.5703125" style="73" customWidth="1"/>
    <col min="7854" max="7854" width="30.5703125" style="73" customWidth="1"/>
    <col min="7855" max="7863" width="13.7109375" style="73" customWidth="1"/>
    <col min="7864" max="8108" width="9.140625" style="73"/>
    <col min="8109" max="8109" width="7.5703125" style="73" customWidth="1"/>
    <col min="8110" max="8110" width="30.5703125" style="73" customWidth="1"/>
    <col min="8111" max="8119" width="13.7109375" style="73" customWidth="1"/>
    <col min="8120" max="8364" width="9.140625" style="73"/>
    <col min="8365" max="8365" width="7.5703125" style="73" customWidth="1"/>
    <col min="8366" max="8366" width="30.5703125" style="73" customWidth="1"/>
    <col min="8367" max="8375" width="13.7109375" style="73" customWidth="1"/>
    <col min="8376" max="8620" width="9.140625" style="73"/>
    <col min="8621" max="8621" width="7.5703125" style="73" customWidth="1"/>
    <col min="8622" max="8622" width="30.5703125" style="73" customWidth="1"/>
    <col min="8623" max="8631" width="13.7109375" style="73" customWidth="1"/>
    <col min="8632" max="8876" width="9.140625" style="73"/>
    <col min="8877" max="8877" width="7.5703125" style="73" customWidth="1"/>
    <col min="8878" max="8878" width="30.5703125" style="73" customWidth="1"/>
    <col min="8879" max="8887" width="13.7109375" style="73" customWidth="1"/>
    <col min="8888" max="9132" width="9.140625" style="73"/>
    <col min="9133" max="9133" width="7.5703125" style="73" customWidth="1"/>
    <col min="9134" max="9134" width="30.5703125" style="73" customWidth="1"/>
    <col min="9135" max="9143" width="13.7109375" style="73" customWidth="1"/>
    <col min="9144" max="9388" width="9.140625" style="73"/>
    <col min="9389" max="9389" width="7.5703125" style="73" customWidth="1"/>
    <col min="9390" max="9390" width="30.5703125" style="73" customWidth="1"/>
    <col min="9391" max="9399" width="13.7109375" style="73" customWidth="1"/>
    <col min="9400" max="9644" width="9.140625" style="73"/>
    <col min="9645" max="9645" width="7.5703125" style="73" customWidth="1"/>
    <col min="9646" max="9646" width="30.5703125" style="73" customWidth="1"/>
    <col min="9647" max="9655" width="13.7109375" style="73" customWidth="1"/>
    <col min="9656" max="9900" width="9.140625" style="73"/>
    <col min="9901" max="9901" width="7.5703125" style="73" customWidth="1"/>
    <col min="9902" max="9902" width="30.5703125" style="73" customWidth="1"/>
    <col min="9903" max="9911" width="13.7109375" style="73" customWidth="1"/>
    <col min="9912" max="10156" width="9.140625" style="73"/>
    <col min="10157" max="10157" width="7.5703125" style="73" customWidth="1"/>
    <col min="10158" max="10158" width="30.5703125" style="73" customWidth="1"/>
    <col min="10159" max="10167" width="13.7109375" style="73" customWidth="1"/>
    <col min="10168" max="10412" width="9.140625" style="73"/>
    <col min="10413" max="10413" width="7.5703125" style="73" customWidth="1"/>
    <col min="10414" max="10414" width="30.5703125" style="73" customWidth="1"/>
    <col min="10415" max="10423" width="13.7109375" style="73" customWidth="1"/>
    <col min="10424" max="10668" width="9.140625" style="73"/>
    <col min="10669" max="10669" width="7.5703125" style="73" customWidth="1"/>
    <col min="10670" max="10670" width="30.5703125" style="73" customWidth="1"/>
    <col min="10671" max="10679" width="13.7109375" style="73" customWidth="1"/>
    <col min="10680" max="10924" width="9.140625" style="73"/>
    <col min="10925" max="10925" width="7.5703125" style="73" customWidth="1"/>
    <col min="10926" max="10926" width="30.5703125" style="73" customWidth="1"/>
    <col min="10927" max="10935" width="13.7109375" style="73" customWidth="1"/>
    <col min="10936" max="11180" width="9.140625" style="73"/>
    <col min="11181" max="11181" width="7.5703125" style="73" customWidth="1"/>
    <col min="11182" max="11182" width="30.5703125" style="73" customWidth="1"/>
    <col min="11183" max="11191" width="13.7109375" style="73" customWidth="1"/>
    <col min="11192" max="11436" width="9.140625" style="73"/>
    <col min="11437" max="11437" width="7.5703125" style="73" customWidth="1"/>
    <col min="11438" max="11438" width="30.5703125" style="73" customWidth="1"/>
    <col min="11439" max="11447" width="13.7109375" style="73" customWidth="1"/>
    <col min="11448" max="11692" width="9.140625" style="73"/>
    <col min="11693" max="11693" width="7.5703125" style="73" customWidth="1"/>
    <col min="11694" max="11694" width="30.5703125" style="73" customWidth="1"/>
    <col min="11695" max="11703" width="13.7109375" style="73" customWidth="1"/>
    <col min="11704" max="11948" width="9.140625" style="73"/>
    <col min="11949" max="11949" width="7.5703125" style="73" customWidth="1"/>
    <col min="11950" max="11950" width="30.5703125" style="73" customWidth="1"/>
    <col min="11951" max="11959" width="13.7109375" style="73" customWidth="1"/>
    <col min="11960" max="12204" width="9.140625" style="73"/>
    <col min="12205" max="12205" width="7.5703125" style="73" customWidth="1"/>
    <col min="12206" max="12206" width="30.5703125" style="73" customWidth="1"/>
    <col min="12207" max="12215" width="13.7109375" style="73" customWidth="1"/>
    <col min="12216" max="12460" width="9.140625" style="73"/>
    <col min="12461" max="12461" width="7.5703125" style="73" customWidth="1"/>
    <col min="12462" max="12462" width="30.5703125" style="73" customWidth="1"/>
    <col min="12463" max="12471" width="13.7109375" style="73" customWidth="1"/>
    <col min="12472" max="12716" width="9.140625" style="73"/>
    <col min="12717" max="12717" width="7.5703125" style="73" customWidth="1"/>
    <col min="12718" max="12718" width="30.5703125" style="73" customWidth="1"/>
    <col min="12719" max="12727" width="13.7109375" style="73" customWidth="1"/>
    <col min="12728" max="12972" width="9.140625" style="73"/>
    <col min="12973" max="12973" width="7.5703125" style="73" customWidth="1"/>
    <col min="12974" max="12974" width="30.5703125" style="73" customWidth="1"/>
    <col min="12975" max="12983" width="13.7109375" style="73" customWidth="1"/>
    <col min="12984" max="13228" width="9.140625" style="73"/>
    <col min="13229" max="13229" width="7.5703125" style="73" customWidth="1"/>
    <col min="13230" max="13230" width="30.5703125" style="73" customWidth="1"/>
    <col min="13231" max="13239" width="13.7109375" style="73" customWidth="1"/>
    <col min="13240" max="13484" width="9.140625" style="73"/>
    <col min="13485" max="13485" width="7.5703125" style="73" customWidth="1"/>
    <col min="13486" max="13486" width="30.5703125" style="73" customWidth="1"/>
    <col min="13487" max="13495" width="13.7109375" style="73" customWidth="1"/>
    <col min="13496" max="13740" width="9.140625" style="73"/>
    <col min="13741" max="13741" width="7.5703125" style="73" customWidth="1"/>
    <col min="13742" max="13742" width="30.5703125" style="73" customWidth="1"/>
    <col min="13743" max="13751" width="13.7109375" style="73" customWidth="1"/>
    <col min="13752" max="13996" width="9.140625" style="73"/>
    <col min="13997" max="13997" width="7.5703125" style="73" customWidth="1"/>
    <col min="13998" max="13998" width="30.5703125" style="73" customWidth="1"/>
    <col min="13999" max="14007" width="13.7109375" style="73" customWidth="1"/>
    <col min="14008" max="14252" width="9.140625" style="73"/>
    <col min="14253" max="14253" width="7.5703125" style="73" customWidth="1"/>
    <col min="14254" max="14254" width="30.5703125" style="73" customWidth="1"/>
    <col min="14255" max="14263" width="13.7109375" style="73" customWidth="1"/>
    <col min="14264" max="14508" width="9.140625" style="73"/>
    <col min="14509" max="14509" width="7.5703125" style="73" customWidth="1"/>
    <col min="14510" max="14510" width="30.5703125" style="73" customWidth="1"/>
    <col min="14511" max="14519" width="13.7109375" style="73" customWidth="1"/>
    <col min="14520" max="14764" width="9.140625" style="73"/>
    <col min="14765" max="14765" width="7.5703125" style="73" customWidth="1"/>
    <col min="14766" max="14766" width="30.5703125" style="73" customWidth="1"/>
    <col min="14767" max="14775" width="13.7109375" style="73" customWidth="1"/>
    <col min="14776" max="15020" width="9.140625" style="73"/>
    <col min="15021" max="15021" width="7.5703125" style="73" customWidth="1"/>
    <col min="15022" max="15022" width="30.5703125" style="73" customWidth="1"/>
    <col min="15023" max="15031" width="13.7109375" style="73" customWidth="1"/>
    <col min="15032" max="15276" width="9.140625" style="73"/>
    <col min="15277" max="15277" width="7.5703125" style="73" customWidth="1"/>
    <col min="15278" max="15278" width="30.5703125" style="73" customWidth="1"/>
    <col min="15279" max="15287" width="13.7109375" style="73" customWidth="1"/>
    <col min="15288" max="15532" width="9.140625" style="73"/>
    <col min="15533" max="15533" width="7.5703125" style="73" customWidth="1"/>
    <col min="15534" max="15534" width="30.5703125" style="73" customWidth="1"/>
    <col min="15535" max="15543" width="13.7109375" style="73" customWidth="1"/>
    <col min="15544" max="15788" width="9.140625" style="73"/>
    <col min="15789" max="15789" width="7.5703125" style="73" customWidth="1"/>
    <col min="15790" max="15790" width="30.5703125" style="73" customWidth="1"/>
    <col min="15791" max="15799" width="13.7109375" style="73" customWidth="1"/>
    <col min="15800" max="16044" width="9.140625" style="73"/>
    <col min="16045" max="16045" width="7.5703125" style="73" customWidth="1"/>
    <col min="16046" max="16046" width="30.5703125" style="73" customWidth="1"/>
    <col min="16047" max="16055" width="13.7109375" style="73" customWidth="1"/>
    <col min="16056" max="16341" width="9.140625" style="73"/>
    <col min="16342" max="16359" width="9.140625" style="73" customWidth="1"/>
    <col min="16360" max="16384" width="9.140625" style="73"/>
  </cols>
  <sheetData>
    <row r="1" spans="1:15" ht="12.75" customHeight="1" x14ac:dyDescent="0.25">
      <c r="A1" s="72" t="s">
        <v>6</v>
      </c>
    </row>
    <row r="2" spans="1:15" ht="12.75" customHeight="1" x14ac:dyDescent="0.25">
      <c r="A2" s="72" t="s">
        <v>250</v>
      </c>
    </row>
    <row r="3" spans="1:15" ht="12.75" customHeight="1" x14ac:dyDescent="0.25">
      <c r="A3" s="311" t="s">
        <v>154</v>
      </c>
    </row>
    <row r="4" spans="1:15" ht="12.75" customHeight="1" x14ac:dyDescent="0.25">
      <c r="A4" s="311"/>
      <c r="D4" s="74"/>
      <c r="E4" s="74"/>
      <c r="F4" s="74"/>
      <c r="G4" s="74"/>
      <c r="H4" s="74"/>
    </row>
    <row r="5" spans="1:15" s="215" customFormat="1" ht="33.75" x14ac:dyDescent="0.25">
      <c r="A5" s="44" t="s">
        <v>12</v>
      </c>
      <c r="B5" s="29" t="s">
        <v>20</v>
      </c>
      <c r="C5" s="29" t="s">
        <v>276</v>
      </c>
      <c r="D5" s="29" t="s">
        <v>104</v>
      </c>
      <c r="E5" s="29" t="s">
        <v>187</v>
      </c>
      <c r="F5" s="29" t="s">
        <v>215</v>
      </c>
      <c r="G5" s="29" t="s">
        <v>188</v>
      </c>
      <c r="H5" s="29" t="s">
        <v>92</v>
      </c>
      <c r="I5" s="312"/>
    </row>
    <row r="6" spans="1:15" s="315" customFormat="1" ht="12.75" customHeight="1" x14ac:dyDescent="0.25">
      <c r="A6" s="313">
        <v>1</v>
      </c>
      <c r="B6" s="314">
        <v>2</v>
      </c>
      <c r="C6" s="314"/>
      <c r="D6" s="314">
        <v>3</v>
      </c>
      <c r="E6" s="314">
        <v>4</v>
      </c>
      <c r="F6" s="314">
        <v>5</v>
      </c>
      <c r="G6" s="314">
        <v>6</v>
      </c>
      <c r="H6" s="314">
        <v>7</v>
      </c>
    </row>
    <row r="7" spans="1:15" s="311" customFormat="1" ht="12.75" customHeight="1" x14ac:dyDescent="0.25">
      <c r="A7" s="316">
        <v>1</v>
      </c>
      <c r="B7" s="317" t="s">
        <v>256</v>
      </c>
      <c r="C7" s="317" t="s">
        <v>257</v>
      </c>
      <c r="D7" s="318">
        <v>292940425.58999997</v>
      </c>
      <c r="E7" s="396">
        <v>0.10496324373134444</v>
      </c>
      <c r="F7" s="318">
        <v>38564571.649999999</v>
      </c>
      <c r="G7" s="396">
        <v>0.114818444780629</v>
      </c>
      <c r="H7" s="318">
        <v>9433273.5199999996</v>
      </c>
    </row>
    <row r="8" spans="1:15" s="311" customFormat="1" ht="12.75" customHeight="1" x14ac:dyDescent="0.25">
      <c r="A8" s="319">
        <v>2</v>
      </c>
      <c r="B8" s="320" t="s">
        <v>258</v>
      </c>
      <c r="C8" s="320" t="s">
        <v>259</v>
      </c>
      <c r="D8" s="321">
        <v>489315149.54000002</v>
      </c>
      <c r="E8" s="396">
        <v>0.17532611007567109</v>
      </c>
      <c r="F8" s="321">
        <v>57947297.060000002</v>
      </c>
      <c r="G8" s="396">
        <v>0.1725267063265907</v>
      </c>
      <c r="H8" s="321">
        <v>7683997.6299999999</v>
      </c>
    </row>
    <row r="9" spans="1:15" s="311" customFormat="1" ht="12.75" customHeight="1" x14ac:dyDescent="0.25">
      <c r="A9" s="319">
        <v>3</v>
      </c>
      <c r="B9" s="320" t="s">
        <v>260</v>
      </c>
      <c r="C9" s="320" t="s">
        <v>261</v>
      </c>
      <c r="D9" s="321">
        <v>349487817.05000001</v>
      </c>
      <c r="E9" s="396">
        <v>0.12522469320604043</v>
      </c>
      <c r="F9" s="321">
        <v>32963340.079999998</v>
      </c>
      <c r="G9" s="396">
        <v>9.8141876878867773E-2</v>
      </c>
      <c r="H9" s="321">
        <v>7061760</v>
      </c>
    </row>
    <row r="10" spans="1:15" s="311" customFormat="1" ht="12.75" customHeight="1" x14ac:dyDescent="0.25">
      <c r="A10" s="319">
        <v>4</v>
      </c>
      <c r="B10" s="320" t="s">
        <v>262</v>
      </c>
      <c r="C10" s="320" t="s">
        <v>263</v>
      </c>
      <c r="D10" s="321">
        <v>249738729.81999999</v>
      </c>
      <c r="E10" s="396">
        <v>8.9483679538109734E-2</v>
      </c>
      <c r="F10" s="321">
        <v>40353124.909999996</v>
      </c>
      <c r="G10" s="396">
        <v>0.12014351115461332</v>
      </c>
      <c r="H10" s="321">
        <v>1774488.13</v>
      </c>
    </row>
    <row r="11" spans="1:15" s="311" customFormat="1" ht="12.75" customHeight="1" x14ac:dyDescent="0.25">
      <c r="A11" s="319">
        <v>5</v>
      </c>
      <c r="B11" s="320" t="s">
        <v>264</v>
      </c>
      <c r="C11" s="320" t="s">
        <v>265</v>
      </c>
      <c r="D11" s="321">
        <v>357045234.31</v>
      </c>
      <c r="E11" s="396">
        <v>0.1279325851886618</v>
      </c>
      <c r="F11" s="321">
        <v>36948245.460000001</v>
      </c>
      <c r="G11" s="396">
        <v>0.11000615071242821</v>
      </c>
      <c r="H11" s="321">
        <v>5532487.6299999999</v>
      </c>
    </row>
    <row r="12" spans="1:15" s="311" customFormat="1" ht="12.75" customHeight="1" x14ac:dyDescent="0.25">
      <c r="A12" s="319">
        <v>7</v>
      </c>
      <c r="B12" s="322" t="s">
        <v>266</v>
      </c>
      <c r="C12" s="322" t="s">
        <v>267</v>
      </c>
      <c r="D12" s="321">
        <v>32211237.239999998</v>
      </c>
      <c r="E12" s="396">
        <v>1.1541582007675265E-2</v>
      </c>
      <c r="F12" s="321">
        <v>11101498.880000001</v>
      </c>
      <c r="G12" s="396">
        <v>3.3052534531016753E-2</v>
      </c>
      <c r="H12" s="321">
        <v>3954423.66</v>
      </c>
    </row>
    <row r="13" spans="1:15" s="311" customFormat="1" ht="12.75" customHeight="1" x14ac:dyDescent="0.25">
      <c r="A13" s="319">
        <v>6</v>
      </c>
      <c r="B13" s="320" t="s">
        <v>268</v>
      </c>
      <c r="C13" s="320" t="s">
        <v>269</v>
      </c>
      <c r="D13" s="321">
        <v>320283726.94999999</v>
      </c>
      <c r="E13" s="396">
        <v>0.11476059962474441</v>
      </c>
      <c r="F13" s="321">
        <v>31154170.73</v>
      </c>
      <c r="G13" s="396">
        <v>9.2755430142286918E-2</v>
      </c>
      <c r="H13" s="321">
        <v>3400149.99</v>
      </c>
    </row>
    <row r="14" spans="1:15" s="311" customFormat="1" ht="12.75" customHeight="1" x14ac:dyDescent="0.25">
      <c r="A14" s="319">
        <v>8</v>
      </c>
      <c r="B14" s="320" t="s">
        <v>270</v>
      </c>
      <c r="C14" s="320" t="s">
        <v>271</v>
      </c>
      <c r="D14" s="321">
        <v>97356765.870000005</v>
      </c>
      <c r="E14" s="396">
        <v>3.4883822962729683E-2</v>
      </c>
      <c r="F14" s="321">
        <v>8566959.6099999994</v>
      </c>
      <c r="G14" s="396">
        <v>2.5506441192862672E-2</v>
      </c>
      <c r="H14" s="321">
        <v>509417.45</v>
      </c>
      <c r="J14" s="323"/>
      <c r="K14" s="323"/>
      <c r="L14" s="323"/>
      <c r="M14" s="323"/>
      <c r="N14" s="323"/>
      <c r="O14" s="323"/>
    </row>
    <row r="15" spans="1:15" s="311" customFormat="1" ht="12.75" customHeight="1" x14ac:dyDescent="0.25">
      <c r="A15" s="319">
        <v>9</v>
      </c>
      <c r="B15" s="320" t="s">
        <v>272</v>
      </c>
      <c r="C15" s="320" t="s">
        <v>273</v>
      </c>
      <c r="D15" s="321">
        <v>256079993.21000001</v>
      </c>
      <c r="E15" s="396">
        <v>9.1755812424612726E-2</v>
      </c>
      <c r="F15" s="321">
        <v>26375572.98</v>
      </c>
      <c r="G15" s="396">
        <v>7.852809301880527E-2</v>
      </c>
      <c r="H15" s="321">
        <v>6956291.0099999998</v>
      </c>
    </row>
    <row r="16" spans="1:15" s="311" customFormat="1" ht="12.75" customHeight="1" x14ac:dyDescent="0.25">
      <c r="A16" s="319">
        <v>10</v>
      </c>
      <c r="B16" s="320" t="s">
        <v>274</v>
      </c>
      <c r="C16" s="320" t="s">
        <v>275</v>
      </c>
      <c r="D16" s="321">
        <v>346426712.20999998</v>
      </c>
      <c r="E16" s="396">
        <v>0.12412787124041041</v>
      </c>
      <c r="F16" s="321">
        <v>51899578.579999998</v>
      </c>
      <c r="G16" s="396">
        <v>0.15452081126189937</v>
      </c>
      <c r="H16" s="321">
        <v>2855634.07</v>
      </c>
    </row>
    <row r="17" spans="1:15" s="323" customFormat="1" ht="15" customHeight="1" x14ac:dyDescent="0.25">
      <c r="A17" s="84"/>
      <c r="B17" s="80" t="s">
        <v>22</v>
      </c>
      <c r="C17" s="80"/>
      <c r="D17" s="81">
        <f>SUM(D7:D16)</f>
        <v>2790885791.79</v>
      </c>
      <c r="E17" s="397">
        <f>SUM(E7:E16)</f>
        <v>1</v>
      </c>
      <c r="F17" s="81">
        <f>SUM(F7:F16)</f>
        <v>335874359.94</v>
      </c>
      <c r="G17" s="398">
        <f>SUM(G7:G16)</f>
        <v>1</v>
      </c>
      <c r="H17" s="81">
        <f>SUM(H7:H16)</f>
        <v>49161923.089999996</v>
      </c>
      <c r="J17" s="311"/>
      <c r="K17" s="311"/>
      <c r="L17" s="311"/>
      <c r="M17" s="311"/>
      <c r="N17" s="311"/>
      <c r="O17" s="311"/>
    </row>
    <row r="18" spans="1:15" s="311" customFormat="1" ht="15" customHeight="1" x14ac:dyDescent="0.25">
      <c r="A18" s="324"/>
      <c r="B18" s="325"/>
      <c r="C18" s="325"/>
      <c r="D18" s="326"/>
      <c r="E18" s="327"/>
      <c r="F18" s="326"/>
      <c r="G18" s="327"/>
      <c r="H18" s="326"/>
    </row>
    <row r="19" spans="1:15" s="311" customFormat="1" ht="12.75" customHeight="1" x14ac:dyDescent="0.2">
      <c r="A19" s="241" t="s">
        <v>8</v>
      </c>
      <c r="B19" s="306"/>
      <c r="C19" s="306"/>
      <c r="D19" s="355"/>
      <c r="E19" s="355"/>
      <c r="F19" s="355"/>
      <c r="G19" s="355"/>
      <c r="H19" s="355"/>
    </row>
    <row r="20" spans="1:15" s="311" customFormat="1" ht="11.25" x14ac:dyDescent="0.25">
      <c r="A20" s="328"/>
      <c r="B20" s="158" t="s">
        <v>165</v>
      </c>
      <c r="C20" s="158"/>
      <c r="D20" s="159"/>
      <c r="E20" s="159"/>
      <c r="F20" s="159"/>
      <c r="G20" s="159"/>
      <c r="H20" s="159"/>
    </row>
    <row r="21" spans="1:15" s="311" customFormat="1" ht="61.5" customHeight="1" x14ac:dyDescent="0.25">
      <c r="A21" s="328"/>
      <c r="B21" s="471" t="s">
        <v>115</v>
      </c>
      <c r="C21" s="471"/>
      <c r="D21" s="471"/>
      <c r="E21" s="471"/>
      <c r="F21" s="471"/>
      <c r="G21" s="471"/>
      <c r="H21" s="471"/>
    </row>
    <row r="22" spans="1:15" s="311" customFormat="1" ht="11.25" x14ac:dyDescent="0.25">
      <c r="A22" s="328"/>
      <c r="B22" s="160" t="s">
        <v>166</v>
      </c>
      <c r="C22" s="160"/>
      <c r="D22" s="161"/>
      <c r="E22" s="161"/>
      <c r="F22" s="161"/>
      <c r="G22" s="161"/>
      <c r="H22" s="161"/>
    </row>
    <row r="23" spans="1:15" ht="15" x14ac:dyDescent="0.25">
      <c r="B23" s="160" t="s">
        <v>167</v>
      </c>
      <c r="C23" s="160"/>
    </row>
    <row r="24" spans="1:15" ht="10.15" customHeight="1" x14ac:dyDescent="0.25">
      <c r="B24" s="160"/>
      <c r="C24" s="160"/>
    </row>
  </sheetData>
  <mergeCells count="1">
    <mergeCell ref="B21:H21"/>
  </mergeCells>
  <pageMargins left="0.7" right="0.7" top="0.75" bottom="0.75" header="0.3" footer="0.3"/>
  <ignoredErrors>
    <ignoredError sqref="D17:H17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/>
  </sheetViews>
  <sheetFormatPr defaultRowHeight="12.75" customHeight="1" x14ac:dyDescent="0.25"/>
  <cols>
    <col min="1" max="1" width="7.140625" style="78" customWidth="1"/>
    <col min="2" max="2" width="33.5703125" style="78" customWidth="1"/>
    <col min="3" max="3" width="19.85546875" style="78" bestFit="1" customWidth="1"/>
    <col min="4" max="7" width="11.42578125" style="78" customWidth="1"/>
    <col min="8" max="8" width="12.42578125" style="78" customWidth="1"/>
    <col min="9" max="9" width="13.7109375" style="78" customWidth="1"/>
    <col min="10" max="231" width="9.140625" style="78"/>
    <col min="232" max="232" width="7.5703125" style="78" customWidth="1"/>
    <col min="233" max="233" width="31.85546875" style="78" customWidth="1"/>
    <col min="234" max="234" width="15.42578125" style="78" customWidth="1"/>
    <col min="235" max="242" width="13.7109375" style="78" customWidth="1"/>
    <col min="243" max="243" width="10.140625" style="78" bestFit="1" customWidth="1"/>
    <col min="244" max="487" width="9.140625" style="78"/>
    <col min="488" max="488" width="7.5703125" style="78" customWidth="1"/>
    <col min="489" max="489" width="31.85546875" style="78" customWidth="1"/>
    <col min="490" max="490" width="15.42578125" style="78" customWidth="1"/>
    <col min="491" max="498" width="13.7109375" style="78" customWidth="1"/>
    <col min="499" max="499" width="10.140625" style="78" bestFit="1" customWidth="1"/>
    <col min="500" max="743" width="9.140625" style="78"/>
    <col min="744" max="744" width="7.5703125" style="78" customWidth="1"/>
    <col min="745" max="745" width="31.85546875" style="78" customWidth="1"/>
    <col min="746" max="746" width="15.42578125" style="78" customWidth="1"/>
    <col min="747" max="754" width="13.7109375" style="78" customWidth="1"/>
    <col min="755" max="755" width="10.140625" style="78" bestFit="1" customWidth="1"/>
    <col min="756" max="999" width="9.140625" style="78"/>
    <col min="1000" max="1000" width="7.5703125" style="78" customWidth="1"/>
    <col min="1001" max="1001" width="31.85546875" style="78" customWidth="1"/>
    <col min="1002" max="1002" width="15.42578125" style="78" customWidth="1"/>
    <col min="1003" max="1010" width="13.7109375" style="78" customWidth="1"/>
    <col min="1011" max="1011" width="10.140625" style="78" bestFit="1" customWidth="1"/>
    <col min="1012" max="1255" width="9.140625" style="78"/>
    <col min="1256" max="1256" width="7.5703125" style="78" customWidth="1"/>
    <col min="1257" max="1257" width="31.85546875" style="78" customWidth="1"/>
    <col min="1258" max="1258" width="15.42578125" style="78" customWidth="1"/>
    <col min="1259" max="1266" width="13.7109375" style="78" customWidth="1"/>
    <col min="1267" max="1267" width="10.140625" style="78" bestFit="1" customWidth="1"/>
    <col min="1268" max="1511" width="9.140625" style="78"/>
    <col min="1512" max="1512" width="7.5703125" style="78" customWidth="1"/>
    <col min="1513" max="1513" width="31.85546875" style="78" customWidth="1"/>
    <col min="1514" max="1514" width="15.42578125" style="78" customWidth="1"/>
    <col min="1515" max="1522" width="13.7109375" style="78" customWidth="1"/>
    <col min="1523" max="1523" width="10.140625" style="78" bestFit="1" customWidth="1"/>
    <col min="1524" max="1767" width="9.140625" style="78"/>
    <col min="1768" max="1768" width="7.5703125" style="78" customWidth="1"/>
    <col min="1769" max="1769" width="31.85546875" style="78" customWidth="1"/>
    <col min="1770" max="1770" width="15.42578125" style="78" customWidth="1"/>
    <col min="1771" max="1778" width="13.7109375" style="78" customWidth="1"/>
    <col min="1779" max="1779" width="10.140625" style="78" bestFit="1" customWidth="1"/>
    <col min="1780" max="2023" width="9.140625" style="78"/>
    <col min="2024" max="2024" width="7.5703125" style="78" customWidth="1"/>
    <col min="2025" max="2025" width="31.85546875" style="78" customWidth="1"/>
    <col min="2026" max="2026" width="15.42578125" style="78" customWidth="1"/>
    <col min="2027" max="2034" width="13.7109375" style="78" customWidth="1"/>
    <col min="2035" max="2035" width="10.140625" style="78" bestFit="1" customWidth="1"/>
    <col min="2036" max="2279" width="9.140625" style="78"/>
    <col min="2280" max="2280" width="7.5703125" style="78" customWidth="1"/>
    <col min="2281" max="2281" width="31.85546875" style="78" customWidth="1"/>
    <col min="2282" max="2282" width="15.42578125" style="78" customWidth="1"/>
    <col min="2283" max="2290" width="13.7109375" style="78" customWidth="1"/>
    <col min="2291" max="2291" width="10.140625" style="78" bestFit="1" customWidth="1"/>
    <col min="2292" max="2535" width="9.140625" style="78"/>
    <col min="2536" max="2536" width="7.5703125" style="78" customWidth="1"/>
    <col min="2537" max="2537" width="31.85546875" style="78" customWidth="1"/>
    <col min="2538" max="2538" width="15.42578125" style="78" customWidth="1"/>
    <col min="2539" max="2546" width="13.7109375" style="78" customWidth="1"/>
    <col min="2547" max="2547" width="10.140625" style="78" bestFit="1" customWidth="1"/>
    <col min="2548" max="2791" width="9.140625" style="78"/>
    <col min="2792" max="2792" width="7.5703125" style="78" customWidth="1"/>
    <col min="2793" max="2793" width="31.85546875" style="78" customWidth="1"/>
    <col min="2794" max="2794" width="15.42578125" style="78" customWidth="1"/>
    <col min="2795" max="2802" width="13.7109375" style="78" customWidth="1"/>
    <col min="2803" max="2803" width="10.140625" style="78" bestFit="1" customWidth="1"/>
    <col min="2804" max="3047" width="9.140625" style="78"/>
    <col min="3048" max="3048" width="7.5703125" style="78" customWidth="1"/>
    <col min="3049" max="3049" width="31.85546875" style="78" customWidth="1"/>
    <col min="3050" max="3050" width="15.42578125" style="78" customWidth="1"/>
    <col min="3051" max="3058" width="13.7109375" style="78" customWidth="1"/>
    <col min="3059" max="3059" width="10.140625" style="78" bestFit="1" customWidth="1"/>
    <col min="3060" max="3303" width="9.140625" style="78"/>
    <col min="3304" max="3304" width="7.5703125" style="78" customWidth="1"/>
    <col min="3305" max="3305" width="31.85546875" style="78" customWidth="1"/>
    <col min="3306" max="3306" width="15.42578125" style="78" customWidth="1"/>
    <col min="3307" max="3314" width="13.7109375" style="78" customWidth="1"/>
    <col min="3315" max="3315" width="10.140625" style="78" bestFit="1" customWidth="1"/>
    <col min="3316" max="3559" width="9.140625" style="78"/>
    <col min="3560" max="3560" width="7.5703125" style="78" customWidth="1"/>
    <col min="3561" max="3561" width="31.85546875" style="78" customWidth="1"/>
    <col min="3562" max="3562" width="15.42578125" style="78" customWidth="1"/>
    <col min="3563" max="3570" width="13.7109375" style="78" customWidth="1"/>
    <col min="3571" max="3571" width="10.140625" style="78" bestFit="1" customWidth="1"/>
    <col min="3572" max="3815" width="9.140625" style="78"/>
    <col min="3816" max="3816" width="7.5703125" style="78" customWidth="1"/>
    <col min="3817" max="3817" width="31.85546875" style="78" customWidth="1"/>
    <col min="3818" max="3818" width="15.42578125" style="78" customWidth="1"/>
    <col min="3819" max="3826" width="13.7109375" style="78" customWidth="1"/>
    <col min="3827" max="3827" width="10.140625" style="78" bestFit="1" customWidth="1"/>
    <col min="3828" max="4071" width="9.140625" style="78"/>
    <col min="4072" max="4072" width="7.5703125" style="78" customWidth="1"/>
    <col min="4073" max="4073" width="31.85546875" style="78" customWidth="1"/>
    <col min="4074" max="4074" width="15.42578125" style="78" customWidth="1"/>
    <col min="4075" max="4082" width="13.7109375" style="78" customWidth="1"/>
    <col min="4083" max="4083" width="10.140625" style="78" bestFit="1" customWidth="1"/>
    <col min="4084" max="4327" width="9.140625" style="78"/>
    <col min="4328" max="4328" width="7.5703125" style="78" customWidth="1"/>
    <col min="4329" max="4329" width="31.85546875" style="78" customWidth="1"/>
    <col min="4330" max="4330" width="15.42578125" style="78" customWidth="1"/>
    <col min="4331" max="4338" width="13.7109375" style="78" customWidth="1"/>
    <col min="4339" max="4339" width="10.140625" style="78" bestFit="1" customWidth="1"/>
    <col min="4340" max="4583" width="9.140625" style="78"/>
    <col min="4584" max="4584" width="7.5703125" style="78" customWidth="1"/>
    <col min="4585" max="4585" width="31.85546875" style="78" customWidth="1"/>
    <col min="4586" max="4586" width="15.42578125" style="78" customWidth="1"/>
    <col min="4587" max="4594" width="13.7109375" style="78" customWidth="1"/>
    <col min="4595" max="4595" width="10.140625" style="78" bestFit="1" customWidth="1"/>
    <col min="4596" max="4839" width="9.140625" style="78"/>
    <col min="4840" max="4840" width="7.5703125" style="78" customWidth="1"/>
    <col min="4841" max="4841" width="31.85546875" style="78" customWidth="1"/>
    <col min="4842" max="4842" width="15.42578125" style="78" customWidth="1"/>
    <col min="4843" max="4850" width="13.7109375" style="78" customWidth="1"/>
    <col min="4851" max="4851" width="10.140625" style="78" bestFit="1" customWidth="1"/>
    <col min="4852" max="5095" width="9.140625" style="78"/>
    <col min="5096" max="5096" width="7.5703125" style="78" customWidth="1"/>
    <col min="5097" max="5097" width="31.85546875" style="78" customWidth="1"/>
    <col min="5098" max="5098" width="15.42578125" style="78" customWidth="1"/>
    <col min="5099" max="5106" width="13.7109375" style="78" customWidth="1"/>
    <col min="5107" max="5107" width="10.140625" style="78" bestFit="1" customWidth="1"/>
    <col min="5108" max="5351" width="9.140625" style="78"/>
    <col min="5352" max="5352" width="7.5703125" style="78" customWidth="1"/>
    <col min="5353" max="5353" width="31.85546875" style="78" customWidth="1"/>
    <col min="5354" max="5354" width="15.42578125" style="78" customWidth="1"/>
    <col min="5355" max="5362" width="13.7109375" style="78" customWidth="1"/>
    <col min="5363" max="5363" width="10.140625" style="78" bestFit="1" customWidth="1"/>
    <col min="5364" max="5607" width="9.140625" style="78"/>
    <col min="5608" max="5608" width="7.5703125" style="78" customWidth="1"/>
    <col min="5609" max="5609" width="31.85546875" style="78" customWidth="1"/>
    <col min="5610" max="5610" width="15.42578125" style="78" customWidth="1"/>
    <col min="5611" max="5618" width="13.7109375" style="78" customWidth="1"/>
    <col min="5619" max="5619" width="10.140625" style="78" bestFit="1" customWidth="1"/>
    <col min="5620" max="5863" width="9.140625" style="78"/>
    <col min="5864" max="5864" width="7.5703125" style="78" customWidth="1"/>
    <col min="5865" max="5865" width="31.85546875" style="78" customWidth="1"/>
    <col min="5866" max="5866" width="15.42578125" style="78" customWidth="1"/>
    <col min="5867" max="5874" width="13.7109375" style="78" customWidth="1"/>
    <col min="5875" max="5875" width="10.140625" style="78" bestFit="1" customWidth="1"/>
    <col min="5876" max="6119" width="9.140625" style="78"/>
    <col min="6120" max="6120" width="7.5703125" style="78" customWidth="1"/>
    <col min="6121" max="6121" width="31.85546875" style="78" customWidth="1"/>
    <col min="6122" max="6122" width="15.42578125" style="78" customWidth="1"/>
    <col min="6123" max="6130" width="13.7109375" style="78" customWidth="1"/>
    <col min="6131" max="6131" width="10.140625" style="78" bestFit="1" customWidth="1"/>
    <col min="6132" max="6375" width="9.140625" style="78"/>
    <col min="6376" max="6376" width="7.5703125" style="78" customWidth="1"/>
    <col min="6377" max="6377" width="31.85546875" style="78" customWidth="1"/>
    <col min="6378" max="6378" width="15.42578125" style="78" customWidth="1"/>
    <col min="6379" max="6386" width="13.7109375" style="78" customWidth="1"/>
    <col min="6387" max="6387" width="10.140625" style="78" bestFit="1" customWidth="1"/>
    <col min="6388" max="6631" width="9.140625" style="78"/>
    <col min="6632" max="6632" width="7.5703125" style="78" customWidth="1"/>
    <col min="6633" max="6633" width="31.85546875" style="78" customWidth="1"/>
    <col min="6634" max="6634" width="15.42578125" style="78" customWidth="1"/>
    <col min="6635" max="6642" width="13.7109375" style="78" customWidth="1"/>
    <col min="6643" max="6643" width="10.140625" style="78" bestFit="1" customWidth="1"/>
    <col min="6644" max="6887" width="9.140625" style="78"/>
    <col min="6888" max="6888" width="7.5703125" style="78" customWidth="1"/>
    <col min="6889" max="6889" width="31.85546875" style="78" customWidth="1"/>
    <col min="6890" max="6890" width="15.42578125" style="78" customWidth="1"/>
    <col min="6891" max="6898" width="13.7109375" style="78" customWidth="1"/>
    <col min="6899" max="6899" width="10.140625" style="78" bestFit="1" customWidth="1"/>
    <col min="6900" max="7143" width="9.140625" style="78"/>
    <col min="7144" max="7144" width="7.5703125" style="78" customWidth="1"/>
    <col min="7145" max="7145" width="31.85546875" style="78" customWidth="1"/>
    <col min="7146" max="7146" width="15.42578125" style="78" customWidth="1"/>
    <col min="7147" max="7154" width="13.7109375" style="78" customWidth="1"/>
    <col min="7155" max="7155" width="10.140625" style="78" bestFit="1" customWidth="1"/>
    <col min="7156" max="7399" width="9.140625" style="78"/>
    <col min="7400" max="7400" width="7.5703125" style="78" customWidth="1"/>
    <col min="7401" max="7401" width="31.85546875" style="78" customWidth="1"/>
    <col min="7402" max="7402" width="15.42578125" style="78" customWidth="1"/>
    <col min="7403" max="7410" width="13.7109375" style="78" customWidth="1"/>
    <col min="7411" max="7411" width="10.140625" style="78" bestFit="1" customWidth="1"/>
    <col min="7412" max="7655" width="9.140625" style="78"/>
    <col min="7656" max="7656" width="7.5703125" style="78" customWidth="1"/>
    <col min="7657" max="7657" width="31.85546875" style="78" customWidth="1"/>
    <col min="7658" max="7658" width="15.42578125" style="78" customWidth="1"/>
    <col min="7659" max="7666" width="13.7109375" style="78" customWidth="1"/>
    <col min="7667" max="7667" width="10.140625" style="78" bestFit="1" customWidth="1"/>
    <col min="7668" max="7911" width="9.140625" style="78"/>
    <col min="7912" max="7912" width="7.5703125" style="78" customWidth="1"/>
    <col min="7913" max="7913" width="31.85546875" style="78" customWidth="1"/>
    <col min="7914" max="7914" width="15.42578125" style="78" customWidth="1"/>
    <col min="7915" max="7922" width="13.7109375" style="78" customWidth="1"/>
    <col min="7923" max="7923" width="10.140625" style="78" bestFit="1" customWidth="1"/>
    <col min="7924" max="8167" width="9.140625" style="78"/>
    <col min="8168" max="8168" width="7.5703125" style="78" customWidth="1"/>
    <col min="8169" max="8169" width="31.85546875" style="78" customWidth="1"/>
    <col min="8170" max="8170" width="15.42578125" style="78" customWidth="1"/>
    <col min="8171" max="8178" width="13.7109375" style="78" customWidth="1"/>
    <col min="8179" max="8179" width="10.140625" style="78" bestFit="1" customWidth="1"/>
    <col min="8180" max="8423" width="9.140625" style="78"/>
    <col min="8424" max="8424" width="7.5703125" style="78" customWidth="1"/>
    <col min="8425" max="8425" width="31.85546875" style="78" customWidth="1"/>
    <col min="8426" max="8426" width="15.42578125" style="78" customWidth="1"/>
    <col min="8427" max="8434" width="13.7109375" style="78" customWidth="1"/>
    <col min="8435" max="8435" width="10.140625" style="78" bestFit="1" customWidth="1"/>
    <col min="8436" max="8679" width="9.140625" style="78"/>
    <col min="8680" max="8680" width="7.5703125" style="78" customWidth="1"/>
    <col min="8681" max="8681" width="31.85546875" style="78" customWidth="1"/>
    <col min="8682" max="8682" width="15.42578125" style="78" customWidth="1"/>
    <col min="8683" max="8690" width="13.7109375" style="78" customWidth="1"/>
    <col min="8691" max="8691" width="10.140625" style="78" bestFit="1" customWidth="1"/>
    <col min="8692" max="8935" width="9.140625" style="78"/>
    <col min="8936" max="8936" width="7.5703125" style="78" customWidth="1"/>
    <col min="8937" max="8937" width="31.85546875" style="78" customWidth="1"/>
    <col min="8938" max="8938" width="15.42578125" style="78" customWidth="1"/>
    <col min="8939" max="8946" width="13.7109375" style="78" customWidth="1"/>
    <col min="8947" max="8947" width="10.140625" style="78" bestFit="1" customWidth="1"/>
    <col min="8948" max="9191" width="9.140625" style="78"/>
    <col min="9192" max="9192" width="7.5703125" style="78" customWidth="1"/>
    <col min="9193" max="9193" width="31.85546875" style="78" customWidth="1"/>
    <col min="9194" max="9194" width="15.42578125" style="78" customWidth="1"/>
    <col min="9195" max="9202" width="13.7109375" style="78" customWidth="1"/>
    <col min="9203" max="9203" width="10.140625" style="78" bestFit="1" customWidth="1"/>
    <col min="9204" max="9447" width="9.140625" style="78"/>
    <col min="9448" max="9448" width="7.5703125" style="78" customWidth="1"/>
    <col min="9449" max="9449" width="31.85546875" style="78" customWidth="1"/>
    <col min="9450" max="9450" width="15.42578125" style="78" customWidth="1"/>
    <col min="9451" max="9458" width="13.7109375" style="78" customWidth="1"/>
    <col min="9459" max="9459" width="10.140625" style="78" bestFit="1" customWidth="1"/>
    <col min="9460" max="9703" width="9.140625" style="78"/>
    <col min="9704" max="9704" width="7.5703125" style="78" customWidth="1"/>
    <col min="9705" max="9705" width="31.85546875" style="78" customWidth="1"/>
    <col min="9706" max="9706" width="15.42578125" style="78" customWidth="1"/>
    <col min="9707" max="9714" width="13.7109375" style="78" customWidth="1"/>
    <col min="9715" max="9715" width="10.140625" style="78" bestFit="1" customWidth="1"/>
    <col min="9716" max="9959" width="9.140625" style="78"/>
    <col min="9960" max="9960" width="7.5703125" style="78" customWidth="1"/>
    <col min="9961" max="9961" width="31.85546875" style="78" customWidth="1"/>
    <col min="9962" max="9962" width="15.42578125" style="78" customWidth="1"/>
    <col min="9963" max="9970" width="13.7109375" style="78" customWidth="1"/>
    <col min="9971" max="9971" width="10.140625" style="78" bestFit="1" customWidth="1"/>
    <col min="9972" max="10215" width="9.140625" style="78"/>
    <col min="10216" max="10216" width="7.5703125" style="78" customWidth="1"/>
    <col min="10217" max="10217" width="31.85546875" style="78" customWidth="1"/>
    <col min="10218" max="10218" width="15.42578125" style="78" customWidth="1"/>
    <col min="10219" max="10226" width="13.7109375" style="78" customWidth="1"/>
    <col min="10227" max="10227" width="10.140625" style="78" bestFit="1" customWidth="1"/>
    <col min="10228" max="10471" width="9.140625" style="78"/>
    <col min="10472" max="10472" width="7.5703125" style="78" customWidth="1"/>
    <col min="10473" max="10473" width="31.85546875" style="78" customWidth="1"/>
    <col min="10474" max="10474" width="15.42578125" style="78" customWidth="1"/>
    <col min="10475" max="10482" width="13.7109375" style="78" customWidth="1"/>
    <col min="10483" max="10483" width="10.140625" style="78" bestFit="1" customWidth="1"/>
    <col min="10484" max="10727" width="9.140625" style="78"/>
    <col min="10728" max="10728" width="7.5703125" style="78" customWidth="1"/>
    <col min="10729" max="10729" width="31.85546875" style="78" customWidth="1"/>
    <col min="10730" max="10730" width="15.42578125" style="78" customWidth="1"/>
    <col min="10731" max="10738" width="13.7109375" style="78" customWidth="1"/>
    <col min="10739" max="10739" width="10.140625" style="78" bestFit="1" customWidth="1"/>
    <col min="10740" max="10983" width="9.140625" style="78"/>
    <col min="10984" max="10984" width="7.5703125" style="78" customWidth="1"/>
    <col min="10985" max="10985" width="31.85546875" style="78" customWidth="1"/>
    <col min="10986" max="10986" width="15.42578125" style="78" customWidth="1"/>
    <col min="10987" max="10994" width="13.7109375" style="78" customWidth="1"/>
    <col min="10995" max="10995" width="10.140625" style="78" bestFit="1" customWidth="1"/>
    <col min="10996" max="11239" width="9.140625" style="78"/>
    <col min="11240" max="11240" width="7.5703125" style="78" customWidth="1"/>
    <col min="11241" max="11241" width="31.85546875" style="78" customWidth="1"/>
    <col min="11242" max="11242" width="15.42578125" style="78" customWidth="1"/>
    <col min="11243" max="11250" width="13.7109375" style="78" customWidth="1"/>
    <col min="11251" max="11251" width="10.140625" style="78" bestFit="1" customWidth="1"/>
    <col min="11252" max="11495" width="9.140625" style="78"/>
    <col min="11496" max="11496" width="7.5703125" style="78" customWidth="1"/>
    <col min="11497" max="11497" width="31.85546875" style="78" customWidth="1"/>
    <col min="11498" max="11498" width="15.42578125" style="78" customWidth="1"/>
    <col min="11499" max="11506" width="13.7109375" style="78" customWidth="1"/>
    <col min="11507" max="11507" width="10.140625" style="78" bestFit="1" customWidth="1"/>
    <col min="11508" max="11751" width="9.140625" style="78"/>
    <col min="11752" max="11752" width="7.5703125" style="78" customWidth="1"/>
    <col min="11753" max="11753" width="31.85546875" style="78" customWidth="1"/>
    <col min="11754" max="11754" width="15.42578125" style="78" customWidth="1"/>
    <col min="11755" max="11762" width="13.7109375" style="78" customWidth="1"/>
    <col min="11763" max="11763" width="10.140625" style="78" bestFit="1" customWidth="1"/>
    <col min="11764" max="12007" width="9.140625" style="78"/>
    <col min="12008" max="12008" width="7.5703125" style="78" customWidth="1"/>
    <col min="12009" max="12009" width="31.85546875" style="78" customWidth="1"/>
    <col min="12010" max="12010" width="15.42578125" style="78" customWidth="1"/>
    <col min="12011" max="12018" width="13.7109375" style="78" customWidth="1"/>
    <col min="12019" max="12019" width="10.140625" style="78" bestFit="1" customWidth="1"/>
    <col min="12020" max="12263" width="9.140625" style="78"/>
    <col min="12264" max="12264" width="7.5703125" style="78" customWidth="1"/>
    <col min="12265" max="12265" width="31.85546875" style="78" customWidth="1"/>
    <col min="12266" max="12266" width="15.42578125" style="78" customWidth="1"/>
    <col min="12267" max="12274" width="13.7109375" style="78" customWidth="1"/>
    <col min="12275" max="12275" width="10.140625" style="78" bestFit="1" customWidth="1"/>
    <col min="12276" max="12519" width="9.140625" style="78"/>
    <col min="12520" max="12520" width="7.5703125" style="78" customWidth="1"/>
    <col min="12521" max="12521" width="31.85546875" style="78" customWidth="1"/>
    <col min="12522" max="12522" width="15.42578125" style="78" customWidth="1"/>
    <col min="12523" max="12530" width="13.7109375" style="78" customWidth="1"/>
    <col min="12531" max="12531" width="10.140625" style="78" bestFit="1" customWidth="1"/>
    <col min="12532" max="12775" width="9.140625" style="78"/>
    <col min="12776" max="12776" width="7.5703125" style="78" customWidth="1"/>
    <col min="12777" max="12777" width="31.85546875" style="78" customWidth="1"/>
    <col min="12778" max="12778" width="15.42578125" style="78" customWidth="1"/>
    <col min="12779" max="12786" width="13.7109375" style="78" customWidth="1"/>
    <col min="12787" max="12787" width="10.140625" style="78" bestFit="1" customWidth="1"/>
    <col min="12788" max="13031" width="9.140625" style="78"/>
    <col min="13032" max="13032" width="7.5703125" style="78" customWidth="1"/>
    <col min="13033" max="13033" width="31.85546875" style="78" customWidth="1"/>
    <col min="13034" max="13034" width="15.42578125" style="78" customWidth="1"/>
    <col min="13035" max="13042" width="13.7109375" style="78" customWidth="1"/>
    <col min="13043" max="13043" width="10.140625" style="78" bestFit="1" customWidth="1"/>
    <col min="13044" max="13287" width="9.140625" style="78"/>
    <col min="13288" max="13288" width="7.5703125" style="78" customWidth="1"/>
    <col min="13289" max="13289" width="31.85546875" style="78" customWidth="1"/>
    <col min="13290" max="13290" width="15.42578125" style="78" customWidth="1"/>
    <col min="13291" max="13298" width="13.7109375" style="78" customWidth="1"/>
    <col min="13299" max="13299" width="10.140625" style="78" bestFit="1" customWidth="1"/>
    <col min="13300" max="13543" width="9.140625" style="78"/>
    <col min="13544" max="13544" width="7.5703125" style="78" customWidth="1"/>
    <col min="13545" max="13545" width="31.85546875" style="78" customWidth="1"/>
    <col min="13546" max="13546" width="15.42578125" style="78" customWidth="1"/>
    <col min="13547" max="13554" width="13.7109375" style="78" customWidth="1"/>
    <col min="13555" max="13555" width="10.140625" style="78" bestFit="1" customWidth="1"/>
    <col min="13556" max="13799" width="9.140625" style="78"/>
    <col min="13800" max="13800" width="7.5703125" style="78" customWidth="1"/>
    <col min="13801" max="13801" width="31.85546875" style="78" customWidth="1"/>
    <col min="13802" max="13802" width="15.42578125" style="78" customWidth="1"/>
    <col min="13803" max="13810" width="13.7109375" style="78" customWidth="1"/>
    <col min="13811" max="13811" width="10.140625" style="78" bestFit="1" customWidth="1"/>
    <col min="13812" max="14055" width="9.140625" style="78"/>
    <col min="14056" max="14056" width="7.5703125" style="78" customWidth="1"/>
    <col min="14057" max="14057" width="31.85546875" style="78" customWidth="1"/>
    <col min="14058" max="14058" width="15.42578125" style="78" customWidth="1"/>
    <col min="14059" max="14066" width="13.7109375" style="78" customWidth="1"/>
    <col min="14067" max="14067" width="10.140625" style="78" bestFit="1" customWidth="1"/>
    <col min="14068" max="14311" width="9.140625" style="78"/>
    <col min="14312" max="14312" width="7.5703125" style="78" customWidth="1"/>
    <col min="14313" max="14313" width="31.85546875" style="78" customWidth="1"/>
    <col min="14314" max="14314" width="15.42578125" style="78" customWidth="1"/>
    <col min="14315" max="14322" width="13.7109375" style="78" customWidth="1"/>
    <col min="14323" max="14323" width="10.140625" style="78" bestFit="1" customWidth="1"/>
    <col min="14324" max="14567" width="9.140625" style="78"/>
    <col min="14568" max="14568" width="7.5703125" style="78" customWidth="1"/>
    <col min="14569" max="14569" width="31.85546875" style="78" customWidth="1"/>
    <col min="14570" max="14570" width="15.42578125" style="78" customWidth="1"/>
    <col min="14571" max="14578" width="13.7109375" style="78" customWidth="1"/>
    <col min="14579" max="14579" width="10.140625" style="78" bestFit="1" customWidth="1"/>
    <col min="14580" max="14823" width="9.140625" style="78"/>
    <col min="14824" max="14824" width="7.5703125" style="78" customWidth="1"/>
    <col min="14825" max="14825" width="31.85546875" style="78" customWidth="1"/>
    <col min="14826" max="14826" width="15.42578125" style="78" customWidth="1"/>
    <col min="14827" max="14834" width="13.7109375" style="78" customWidth="1"/>
    <col min="14835" max="14835" width="10.140625" style="78" bestFit="1" customWidth="1"/>
    <col min="14836" max="15079" width="9.140625" style="78"/>
    <col min="15080" max="15080" width="7.5703125" style="78" customWidth="1"/>
    <col min="15081" max="15081" width="31.85546875" style="78" customWidth="1"/>
    <col min="15082" max="15082" width="15.42578125" style="78" customWidth="1"/>
    <col min="15083" max="15090" width="13.7109375" style="78" customWidth="1"/>
    <col min="15091" max="15091" width="10.140625" style="78" bestFit="1" customWidth="1"/>
    <col min="15092" max="15335" width="9.140625" style="78"/>
    <col min="15336" max="15336" width="7.5703125" style="78" customWidth="1"/>
    <col min="15337" max="15337" width="31.85546875" style="78" customWidth="1"/>
    <col min="15338" max="15338" width="15.42578125" style="78" customWidth="1"/>
    <col min="15339" max="15346" width="13.7109375" style="78" customWidth="1"/>
    <col min="15347" max="15347" width="10.140625" style="78" bestFit="1" customWidth="1"/>
    <col min="15348" max="15591" width="9.140625" style="78"/>
    <col min="15592" max="15592" width="7.5703125" style="78" customWidth="1"/>
    <col min="15593" max="15593" width="31.85546875" style="78" customWidth="1"/>
    <col min="15594" max="15594" width="15.42578125" style="78" customWidth="1"/>
    <col min="15595" max="15602" width="13.7109375" style="78" customWidth="1"/>
    <col min="15603" max="15603" width="10.140625" style="78" bestFit="1" customWidth="1"/>
    <col min="15604" max="15847" width="9.140625" style="78"/>
    <col min="15848" max="15848" width="7.5703125" style="78" customWidth="1"/>
    <col min="15849" max="15849" width="31.85546875" style="78" customWidth="1"/>
    <col min="15850" max="15850" width="15.42578125" style="78" customWidth="1"/>
    <col min="15851" max="15858" width="13.7109375" style="78" customWidth="1"/>
    <col min="15859" max="15859" width="10.140625" style="78" bestFit="1" customWidth="1"/>
    <col min="15860" max="16103" width="9.140625" style="78"/>
    <col min="16104" max="16104" width="7.5703125" style="78" customWidth="1"/>
    <col min="16105" max="16105" width="31.85546875" style="78" customWidth="1"/>
    <col min="16106" max="16106" width="15.42578125" style="78" customWidth="1"/>
    <col min="16107" max="16114" width="13.7109375" style="78" customWidth="1"/>
    <col min="16115" max="16115" width="10.140625" style="78" bestFit="1" customWidth="1"/>
    <col min="16116" max="16384" width="9.140625" style="78"/>
  </cols>
  <sheetData>
    <row r="1" spans="1:8" s="77" customFormat="1" x14ac:dyDescent="0.25">
      <c r="A1" s="76" t="s">
        <v>9</v>
      </c>
    </row>
    <row r="2" spans="1:8" s="77" customFormat="1" x14ac:dyDescent="0.25">
      <c r="A2" s="76" t="s">
        <v>251</v>
      </c>
      <c r="B2" s="329"/>
      <c r="C2" s="329"/>
      <c r="D2" s="329"/>
      <c r="E2" s="329"/>
      <c r="F2" s="329"/>
      <c r="G2" s="329"/>
      <c r="H2" s="329"/>
    </row>
    <row r="3" spans="1:8" x14ac:dyDescent="0.25">
      <c r="A3" s="311" t="s">
        <v>154</v>
      </c>
      <c r="B3" s="330"/>
      <c r="C3" s="330"/>
      <c r="D3" s="330"/>
      <c r="E3" s="330"/>
      <c r="F3" s="330"/>
      <c r="G3" s="330"/>
      <c r="H3" s="330"/>
    </row>
    <row r="4" spans="1:8" x14ac:dyDescent="0.25">
      <c r="A4" s="330"/>
      <c r="B4" s="330"/>
      <c r="C4" s="330"/>
      <c r="D4" s="330"/>
      <c r="E4" s="330"/>
      <c r="F4" s="330"/>
      <c r="G4" s="330"/>
      <c r="H4" s="330"/>
    </row>
    <row r="5" spans="1:8" ht="33.75" x14ac:dyDescent="0.25">
      <c r="A5" s="45" t="s">
        <v>12</v>
      </c>
      <c r="B5" s="46" t="s">
        <v>20</v>
      </c>
      <c r="C5" s="46" t="s">
        <v>276</v>
      </c>
      <c r="D5" s="46" t="s">
        <v>104</v>
      </c>
      <c r="E5" s="29" t="s">
        <v>187</v>
      </c>
      <c r="F5" s="46" t="s">
        <v>215</v>
      </c>
      <c r="G5" s="46" t="s">
        <v>188</v>
      </c>
      <c r="H5" s="29" t="s">
        <v>92</v>
      </c>
    </row>
    <row r="6" spans="1:8" x14ac:dyDescent="0.25">
      <c r="A6" s="331">
        <v>1</v>
      </c>
      <c r="B6" s="332">
        <v>2</v>
      </c>
      <c r="C6" s="332"/>
      <c r="D6" s="332">
        <v>3</v>
      </c>
      <c r="E6" s="332">
        <v>4</v>
      </c>
      <c r="F6" s="332">
        <v>5</v>
      </c>
      <c r="G6" s="332">
        <v>6</v>
      </c>
      <c r="H6" s="332">
        <v>7</v>
      </c>
    </row>
    <row r="7" spans="1:8" s="311" customFormat="1" ht="12.75" customHeight="1" x14ac:dyDescent="0.25">
      <c r="A7" s="333">
        <v>1</v>
      </c>
      <c r="B7" s="334" t="s">
        <v>277</v>
      </c>
      <c r="C7" s="334" t="s">
        <v>278</v>
      </c>
      <c r="D7" s="335">
        <v>506932059.88999999</v>
      </c>
      <c r="E7" s="396">
        <v>0.14075819689582245</v>
      </c>
      <c r="F7" s="318">
        <v>260190091.81</v>
      </c>
      <c r="G7" s="396">
        <v>0.15026760125407368</v>
      </c>
      <c r="H7" s="336">
        <v>1288606.75</v>
      </c>
    </row>
    <row r="8" spans="1:8" x14ac:dyDescent="0.25">
      <c r="A8" s="337">
        <v>2</v>
      </c>
      <c r="B8" s="338" t="s">
        <v>256</v>
      </c>
      <c r="C8" s="338" t="s">
        <v>257</v>
      </c>
      <c r="D8" s="339">
        <v>47001575.799999997</v>
      </c>
      <c r="E8" s="396">
        <v>1.3050776591849228E-2</v>
      </c>
      <c r="F8" s="339">
        <v>14094251.359999999</v>
      </c>
      <c r="G8" s="396">
        <v>8.1398539375809043E-3</v>
      </c>
      <c r="H8" s="340">
        <v>679454.69</v>
      </c>
    </row>
    <row r="9" spans="1:8" x14ac:dyDescent="0.25">
      <c r="A9" s="337">
        <v>3</v>
      </c>
      <c r="B9" s="338" t="s">
        <v>258</v>
      </c>
      <c r="C9" s="338" t="s">
        <v>259</v>
      </c>
      <c r="D9" s="339">
        <v>274601652.12</v>
      </c>
      <c r="E9" s="396">
        <v>7.6247758773458421E-2</v>
      </c>
      <c r="F9" s="339">
        <v>171652259.09999999</v>
      </c>
      <c r="G9" s="396">
        <v>9.9134340763580117E-2</v>
      </c>
      <c r="H9" s="340">
        <v>22000805.079999998</v>
      </c>
    </row>
    <row r="10" spans="1:8" x14ac:dyDescent="0.25">
      <c r="A10" s="337">
        <v>4</v>
      </c>
      <c r="B10" s="338" t="s">
        <v>260</v>
      </c>
      <c r="C10" s="338" t="s">
        <v>261</v>
      </c>
      <c r="D10" s="339">
        <v>1319477922.8499999</v>
      </c>
      <c r="E10" s="396">
        <v>0.36637519691398562</v>
      </c>
      <c r="F10" s="339">
        <v>503284545.60000002</v>
      </c>
      <c r="G10" s="396">
        <v>0.29066195753058971</v>
      </c>
      <c r="H10" s="340">
        <v>56502191.579999998</v>
      </c>
    </row>
    <row r="11" spans="1:8" x14ac:dyDescent="0.25">
      <c r="A11" s="337">
        <v>5</v>
      </c>
      <c r="B11" s="338" t="s">
        <v>279</v>
      </c>
      <c r="C11" s="338" t="s">
        <v>280</v>
      </c>
      <c r="D11" s="339">
        <v>635342171.38</v>
      </c>
      <c r="E11" s="396">
        <v>0.17641342012326244</v>
      </c>
      <c r="F11" s="339">
        <v>271350458.61000001</v>
      </c>
      <c r="G11" s="396">
        <v>0.15671304864403901</v>
      </c>
      <c r="H11" s="340">
        <v>20746985.16</v>
      </c>
    </row>
    <row r="12" spans="1:8" x14ac:dyDescent="0.25">
      <c r="A12" s="337">
        <v>6</v>
      </c>
      <c r="B12" s="320" t="s">
        <v>262</v>
      </c>
      <c r="C12" s="320" t="s">
        <v>263</v>
      </c>
      <c r="D12" s="339">
        <v>177350729.91999999</v>
      </c>
      <c r="E12" s="396">
        <v>4.9244407558508077E-2</v>
      </c>
      <c r="F12" s="339">
        <v>112409235.53</v>
      </c>
      <c r="G12" s="396">
        <v>6.491971336953152E-2</v>
      </c>
      <c r="H12" s="340">
        <v>1115144.07</v>
      </c>
    </row>
    <row r="13" spans="1:8" x14ac:dyDescent="0.25">
      <c r="A13" s="337">
        <v>7</v>
      </c>
      <c r="B13" s="338" t="s">
        <v>264</v>
      </c>
      <c r="C13" s="338" t="s">
        <v>265</v>
      </c>
      <c r="D13" s="339">
        <v>97926520.629999995</v>
      </c>
      <c r="E13" s="396">
        <v>2.7190942461108814E-2</v>
      </c>
      <c r="F13" s="339">
        <v>42642570.630000003</v>
      </c>
      <c r="G13" s="396">
        <v>2.4627366689107873E-2</v>
      </c>
      <c r="H13" s="340">
        <v>1052081.8999999999</v>
      </c>
    </row>
    <row r="14" spans="1:8" x14ac:dyDescent="0.25">
      <c r="A14" s="337">
        <v>8</v>
      </c>
      <c r="B14" s="338" t="s">
        <v>281</v>
      </c>
      <c r="C14" s="338" t="s">
        <v>282</v>
      </c>
      <c r="D14" s="339">
        <v>100734406.93000001</v>
      </c>
      <c r="E14" s="396">
        <v>2.797059923160829E-2</v>
      </c>
      <c r="F14" s="339">
        <v>58079460.380000003</v>
      </c>
      <c r="G14" s="396">
        <v>3.3542634666529542E-2</v>
      </c>
      <c r="H14" s="340">
        <v>8514082.6400000006</v>
      </c>
    </row>
    <row r="15" spans="1:8" x14ac:dyDescent="0.25">
      <c r="A15" s="337">
        <v>9</v>
      </c>
      <c r="B15" s="338" t="s">
        <v>283</v>
      </c>
      <c r="C15" s="338" t="s">
        <v>284</v>
      </c>
      <c r="D15" s="339">
        <v>11226854.73</v>
      </c>
      <c r="E15" s="396">
        <v>3.1173246942579275E-3</v>
      </c>
      <c r="F15" s="339">
        <v>2580604.25</v>
      </c>
      <c r="G15" s="396">
        <v>1.4903765463780204E-3</v>
      </c>
      <c r="H15" s="340">
        <v>37015.94</v>
      </c>
    </row>
    <row r="16" spans="1:8" x14ac:dyDescent="0.25">
      <c r="A16" s="337">
        <v>10</v>
      </c>
      <c r="B16" s="338" t="s">
        <v>268</v>
      </c>
      <c r="C16" s="338" t="s">
        <v>269</v>
      </c>
      <c r="D16" s="339">
        <v>7791070.1600000001</v>
      </c>
      <c r="E16" s="396">
        <v>2.1633214278229162E-3</v>
      </c>
      <c r="F16" s="339">
        <v>7639166.7000000002</v>
      </c>
      <c r="G16" s="396">
        <v>4.4118484589614933E-3</v>
      </c>
      <c r="H16" s="340">
        <v>-1400809.57</v>
      </c>
    </row>
    <row r="17" spans="1:15" ht="15" customHeight="1" x14ac:dyDescent="0.25">
      <c r="A17" s="337">
        <v>11</v>
      </c>
      <c r="B17" s="338" t="s">
        <v>270</v>
      </c>
      <c r="C17" s="338" t="s">
        <v>271</v>
      </c>
      <c r="D17" s="339">
        <v>107279167.48999999</v>
      </c>
      <c r="E17" s="396">
        <v>2.9787861875719593E-2</v>
      </c>
      <c r="F17" s="339">
        <v>86928458.349999994</v>
      </c>
      <c r="G17" s="396">
        <v>5.0203798407926582E-2</v>
      </c>
      <c r="H17" s="340">
        <v>1380435.79</v>
      </c>
    </row>
    <row r="18" spans="1:15" x14ac:dyDescent="0.25">
      <c r="A18" s="337">
        <v>12</v>
      </c>
      <c r="B18" s="338" t="s">
        <v>272</v>
      </c>
      <c r="C18" s="338" t="s">
        <v>273</v>
      </c>
      <c r="D18" s="339">
        <v>128573526.55</v>
      </c>
      <c r="E18" s="396">
        <v>3.570059816229066E-2</v>
      </c>
      <c r="F18" s="339">
        <v>91250813.409999996</v>
      </c>
      <c r="G18" s="396">
        <v>5.27000884169593E-2</v>
      </c>
      <c r="H18" s="340">
        <v>670110.01</v>
      </c>
    </row>
    <row r="19" spans="1:15" x14ac:dyDescent="0.25">
      <c r="A19" s="337">
        <v>13</v>
      </c>
      <c r="B19" s="338" t="s">
        <v>274</v>
      </c>
      <c r="C19" s="338" t="s">
        <v>275</v>
      </c>
      <c r="D19" s="339">
        <v>187201341.69</v>
      </c>
      <c r="E19" s="396">
        <v>5.1979595290305589E-2</v>
      </c>
      <c r="F19" s="339">
        <v>109409665.2</v>
      </c>
      <c r="G19" s="396">
        <v>6.3187371314742072E-2</v>
      </c>
      <c r="H19" s="340">
        <v>3491003.4</v>
      </c>
    </row>
    <row r="20" spans="1:15" ht="14.25" customHeight="1" x14ac:dyDescent="0.25">
      <c r="A20" s="79"/>
      <c r="B20" s="80" t="s">
        <v>22</v>
      </c>
      <c r="C20" s="80"/>
      <c r="D20" s="81">
        <f>SUM(D7:D19)</f>
        <v>3601439000.1399999</v>
      </c>
      <c r="E20" s="397">
        <f>SUM(E7:E19)</f>
        <v>1</v>
      </c>
      <c r="F20" s="75">
        <f>SUM(F7:F19)</f>
        <v>1731511580.9300003</v>
      </c>
      <c r="G20" s="397">
        <f>SUM(G7:G19)</f>
        <v>0.99999999999999978</v>
      </c>
      <c r="H20" s="81">
        <f>SUM(H7:H19)</f>
        <v>116077107.44000001</v>
      </c>
      <c r="J20" s="77"/>
      <c r="K20" s="77"/>
      <c r="L20" s="77"/>
      <c r="M20" s="77"/>
      <c r="N20" s="77"/>
      <c r="O20" s="77"/>
    </row>
    <row r="21" spans="1:15" x14ac:dyDescent="0.25">
      <c r="A21" s="341"/>
      <c r="B21" s="325"/>
      <c r="C21" s="325"/>
      <c r="D21" s="326"/>
      <c r="E21" s="342"/>
      <c r="F21" s="326"/>
      <c r="G21" s="342"/>
      <c r="H21" s="326"/>
    </row>
    <row r="22" spans="1:15" s="77" customFormat="1" ht="12.75" customHeight="1" x14ac:dyDescent="0.2">
      <c r="A22" s="241" t="s">
        <v>8</v>
      </c>
      <c r="B22" s="306"/>
      <c r="C22" s="306"/>
      <c r="D22" s="355"/>
      <c r="E22" s="355"/>
      <c r="F22" s="355"/>
      <c r="G22" s="355"/>
      <c r="H22" s="355"/>
      <c r="I22" s="329"/>
    </row>
    <row r="23" spans="1:15" s="77" customFormat="1" x14ac:dyDescent="0.25">
      <c r="A23" s="343"/>
      <c r="B23" s="162" t="s">
        <v>168</v>
      </c>
      <c r="C23" s="162"/>
      <c r="D23" s="344"/>
      <c r="E23" s="344"/>
      <c r="F23" s="344"/>
      <c r="G23" s="344"/>
      <c r="H23" s="344"/>
    </row>
    <row r="24" spans="1:15" s="77" customFormat="1" x14ac:dyDescent="0.25">
      <c r="A24" s="343"/>
      <c r="B24" s="163" t="s">
        <v>169</v>
      </c>
      <c r="C24" s="163"/>
      <c r="D24" s="329"/>
      <c r="E24" s="329"/>
      <c r="F24" s="329"/>
      <c r="G24" s="329"/>
      <c r="H24" s="329"/>
    </row>
    <row r="25" spans="1:15" s="77" customFormat="1" x14ac:dyDescent="0.25">
      <c r="A25" s="343"/>
      <c r="B25" s="163" t="s">
        <v>170</v>
      </c>
      <c r="C25" s="163"/>
      <c r="D25" s="329"/>
      <c r="E25" s="329"/>
      <c r="F25" s="329"/>
      <c r="G25" s="329"/>
      <c r="H25" s="329"/>
    </row>
    <row r="26" spans="1:15" s="77" customFormat="1" ht="58.5" customHeight="1" x14ac:dyDescent="0.25">
      <c r="A26" s="343"/>
      <c r="B26" s="472" t="s">
        <v>115</v>
      </c>
      <c r="C26" s="472"/>
      <c r="D26" s="472"/>
      <c r="E26" s="472"/>
      <c r="F26" s="472"/>
      <c r="G26" s="472"/>
      <c r="H26" s="472"/>
      <c r="I26" s="345"/>
    </row>
    <row r="27" spans="1:15" s="77" customFormat="1" x14ac:dyDescent="0.25">
      <c r="A27" s="343"/>
      <c r="B27" s="160" t="s">
        <v>166</v>
      </c>
      <c r="C27" s="160"/>
      <c r="D27" s="165"/>
      <c r="E27" s="165"/>
      <c r="F27" s="165"/>
      <c r="G27" s="165"/>
      <c r="H27" s="165"/>
      <c r="I27" s="165"/>
    </row>
    <row r="28" spans="1:15" s="77" customFormat="1" ht="12.75" customHeight="1" x14ac:dyDescent="0.25">
      <c r="A28" s="343"/>
      <c r="B28" s="160" t="s">
        <v>167</v>
      </c>
      <c r="C28" s="160"/>
      <c r="D28" s="165"/>
      <c r="E28" s="165"/>
      <c r="F28" s="165"/>
      <c r="G28" s="165"/>
      <c r="H28" s="165"/>
      <c r="I28" s="165"/>
    </row>
    <row r="29" spans="1:15" x14ac:dyDescent="0.25">
      <c r="B29" s="160"/>
      <c r="C29" s="160"/>
    </row>
  </sheetData>
  <mergeCells count="1">
    <mergeCell ref="B26:H26"/>
  </mergeCells>
  <pageMargins left="0.7" right="0.7" top="0.75" bottom="0.75" header="0.3" footer="0.3"/>
  <pageSetup paperSize="9" orientation="portrait" r:id="rId1"/>
  <ignoredErrors>
    <ignoredError sqref="D20:H2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ezentacija" ma:contentTypeID="0x01010040E9E14A5DFB24469A088F192F3474C4000EB0538CFD41DE43862856DACA8CCD9D" ma:contentTypeVersion="2" ma:contentTypeDescription="" ma:contentTypeScope="" ma:versionID="4016dfcfa9d99ca188a96ffd10491a94">
  <xsd:schema xmlns:xsd="http://www.w3.org/2001/XMLSchema" xmlns:xs="http://www.w3.org/2001/XMLSchema" xmlns:p="http://schemas.microsoft.com/office/2006/metadata/properties" xmlns:ns2="0b184da8-03fc-4998-9790-4c6e664ffb81" xmlns:ns3="d8745bc5-821e-4205-946a-621c2da728c8" targetNamespace="http://schemas.microsoft.com/office/2006/metadata/properties" ma:root="true" ma:fieldsID="2f008ca79cac37a8fcd4a8c83fc6d125" ns2:_="" ns3:_="">
    <xsd:import namespace="0b184da8-03fc-4998-9790-4c6e664ffb81"/>
    <xsd:import namespace="d8745bc5-821e-4205-946a-621c2da728c8"/>
    <xsd:element name="properties">
      <xsd:complexType>
        <xsd:sequence>
          <xsd:element name="documentManagement">
            <xsd:complexType>
              <xsd:all>
                <xsd:element ref="ns2:NaslovTocke" minOccurs="0"/>
                <xsd:element ref="ns3:BrKolegija" minOccurs="0"/>
                <xsd:element ref="ns3:Dileme" minOccurs="0"/>
                <xsd:element ref="ns3:Godina"/>
                <xsd:element ref="ns3:Izradio" minOccurs="0"/>
                <xsd:element ref="ns3:Izreka" minOccurs="0"/>
                <xsd:element ref="ns3:KategorijaPoslovanja" minOccurs="0"/>
                <xsd:element ref="ns3:NamjenaDokumenta" minOccurs="0"/>
                <xsd:element ref="ns3:Prezentira" minOccurs="0"/>
                <xsd:element ref="ns3:PrijedlogPostupanja" minOccurs="0"/>
                <xsd:element ref="ns3:Sazetak" minOccurs="0"/>
                <xsd:element ref="ns3:StatusDokumenta" minOccurs="0"/>
                <xsd:element ref="ns3:TipPredmeta"/>
                <xsd:element ref="ns3:VrstaDokumenta" minOccurs="0"/>
                <xsd:element ref="ns3:VrstaPredmeta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84da8-03fc-4998-9790-4c6e664ffb81" elementFormDefault="qualified">
    <xsd:import namespace="http://schemas.microsoft.com/office/2006/documentManagement/types"/>
    <xsd:import namespace="http://schemas.microsoft.com/office/infopath/2007/PartnerControls"/>
    <xsd:element name="NaslovTocke" ma:index="8" nillable="true" ma:displayName="NaslovTocke" ma:internalName="NaslovTock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45bc5-821e-4205-946a-621c2da728c8" elementFormDefault="qualified">
    <xsd:import namespace="http://schemas.microsoft.com/office/2006/documentManagement/types"/>
    <xsd:import namespace="http://schemas.microsoft.com/office/infopath/2007/PartnerControls"/>
    <xsd:element name="BrKolegija" ma:index="9" nillable="true" ma:displayName="BrKolegija" ma:decimals="2" ma:default="14" ma:description="Broj kolegija u YY.NN formatu (npr. 14.01)" ma:internalName="BrKolegija" ma:percentage="FALSE">
      <xsd:simpleType>
        <xsd:restriction base="dms:Number">
          <xsd:maxInclusive value="20"/>
          <xsd:minInclusive value="10"/>
        </xsd:restriction>
      </xsd:simpleType>
    </xsd:element>
    <xsd:element name="Dileme" ma:index="10" nillable="true" ma:displayName="Dileme" ma:description="Dileme" ma:internalName="Dileme">
      <xsd:simpleType>
        <xsd:restriction base="dms:Note">
          <xsd:maxLength value="255"/>
        </xsd:restriction>
      </xsd:simpleType>
    </xsd:element>
    <xsd:element name="Godina" ma:index="11" ma:displayName="Godina" ma:default="-" ma:description="" ma:format="Dropdown" ma:internalName="Godina">
      <xsd:simpleType>
        <xsd:restriction base="dms:Choice"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-"/>
        </xsd:restriction>
      </xsd:simpleType>
    </xsd:element>
    <xsd:element name="Izradio" ma:index="12" nillable="true" ma:displayName="Izradio" ma:description="Popis osoba koje su izradile dokument" ma:list="UserInfo" ma:SharePointGroup="0" ma:internalName="Izradi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reka" ma:index="13" nillable="true" ma:displayName="Izreka" ma:internalName="Izreka">
      <xsd:simpleType>
        <xsd:restriction base="dms:Note"/>
      </xsd:simpleType>
    </xsd:element>
    <xsd:element name="KategorijaPoslovanja" ma:index="14" nillable="true" ma:displayName="KategorijaPoslovanja" ma:default="-" ma:description="Kategorija poslovanja" ma:internalName="KategorijaPoslovanja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ondovi"/>
                    <xsd:enumeration value="Osiguranja"/>
                    <xsd:enumeration value="Tržište kapitala"/>
                    <xsd:enumeration value="Leasing"/>
                    <xsd:enumeration value="Faktoring"/>
                    <xsd:enumeration value="HANFA interno"/>
                    <xsd:enumeration value="Ostalo"/>
                    <xsd:enumeration value="-"/>
                  </xsd:restriction>
                </xsd:simpleType>
              </xsd:element>
            </xsd:sequence>
          </xsd:extension>
        </xsd:complexContent>
      </xsd:complexType>
    </xsd:element>
    <xsd:element name="NamjenaDokumenta" ma:index="15" nillable="true" ma:displayName="NamjenaDokumenta" ma:default="Interno" ma:description="Predviđena namjena dokumenta i/ili njegova objava" ma:internalName="NamjenaDokument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nterno"/>
                    <xsd:enumeration value="Kolegij"/>
                    <xsd:enumeration value="Sjednica"/>
                    <xsd:enumeration value="Objava na HANFA.hr"/>
                    <xsd:enumeration value="Objava u NN"/>
                    <xsd:enumeration value="Objava sa sjednica"/>
                  </xsd:restriction>
                </xsd:simpleType>
              </xsd:element>
            </xsd:sequence>
          </xsd:extension>
        </xsd:complexContent>
      </xsd:complexType>
    </xsd:element>
    <xsd:element name="Prezentira" ma:index="16" nillable="true" ma:displayName="Prezentira" ma:description="Popis osoba koje prezentiraju dokument" ma:list="UserInfo" ma:SharePointGroup="0" ma:internalName="Prezenti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ijedlogPostupanja" ma:index="17" nillable="true" ma:displayName="PrijedlogPostupanja" ma:description="Prijedlog postupanja" ma:internalName="PrijedlogPostupanja">
      <xsd:simpleType>
        <xsd:restriction base="dms:Note">
          <xsd:maxLength value="255"/>
        </xsd:restriction>
      </xsd:simpleType>
    </xsd:element>
    <xsd:element name="Sazetak" ma:index="18" nillable="true" ma:displayName="Sazetak" ma:description="Sažetak dokumenta" ma:internalName="Sazetak">
      <xsd:simpleType>
        <xsd:restriction base="dms:Note">
          <xsd:maxLength value="255"/>
        </xsd:restriction>
      </xsd:simpleType>
    </xsd:element>
    <xsd:element name="StatusDokumenta" ma:index="19" nillable="true" ma:displayName="StatusDokumenta" ma:default="-" ma:description="Status dokumenta unutar organizacijske jedinice" ma:format="Dropdown" ma:internalName="StatusDokumenta">
      <xsd:simpleType>
        <xsd:restriction base="dms:Choice">
          <xsd:enumeration value="-"/>
          <xsd:enumeration value="U izradi"/>
          <xsd:enumeration value="Za autorizaciju"/>
          <xsd:enumeration value="Za doraditi"/>
          <xsd:enumeration value="Predautorizirano"/>
          <xsd:enumeration value="Autorizirano"/>
          <xsd:enumeration value="Finalno"/>
        </xsd:restriction>
      </xsd:simpleType>
    </xsd:element>
    <xsd:element name="TipPredmeta" ma:index="20" ma:displayName="TipPredmeta" ma:default="-" ma:description="Tip predmeta kojem dokument pripada" ma:format="Dropdown" ma:internalName="TipPredmeta">
      <xsd:simpleType>
        <xsd:restriction base="dms:Choice">
          <xsd:enumeration value="Upravni"/>
          <xsd:enumeration value="Neupravni"/>
          <xsd:enumeration value="-"/>
        </xsd:restriction>
      </xsd:simpleType>
    </xsd:element>
    <xsd:element name="VrstaDokumenta" ma:index="21" nillable="true" ma:displayName="VrstaDokumenta" ma:default="-" ma:description="Precizna vrsta dokumenta" ma:format="Dropdown" ma:internalName="VrstaDokumenta">
      <xsd:simpleType>
        <xsd:restriction base="dms:Choice">
          <xsd:enumeration value="Rješenje"/>
          <xsd:enumeration value="Mišljenje"/>
          <xsd:enumeration value="Odluka"/>
          <xsd:enumeration value="Zaključak"/>
          <xsd:enumeration value="Pravilnik"/>
          <xsd:enumeration value="Pravilnik nacrt (za javnu raspravu)"/>
          <xsd:enumeration value="Tehnička uputa"/>
          <xsd:enumeration value="Kaznena prijava"/>
          <xsd:enumeration value="Optužni prijedlog"/>
          <xsd:enumeration value="Obavijest o nadzoru/ Zahtjev za pokretanje postupka nadzora"/>
          <xsd:enumeration value="Postupovnik (na razini Agencije)"/>
          <xsd:enumeration value="Postupovnik (sektorski)"/>
          <xsd:enumeration value="Zapisnik o nadzoru"/>
          <xsd:enumeration value="Zapisnik o ispitima za zastupnike i posrednike"/>
          <xsd:enumeration value="Metodologija"/>
          <xsd:enumeration value="Izvješće"/>
          <xsd:enumeration value="Analiza"/>
          <xsd:enumeration value="Informacija"/>
          <xsd:enumeration value="Prezentacija"/>
          <xsd:enumeration value="Dopis"/>
          <xsd:enumeration value="Prijedlog nabave (opreme/ usluga)"/>
          <xsd:enumeration value="Prijedlog zapošljavanja"/>
          <xsd:enumeration value="Odgovor na tužbu"/>
          <xsd:enumeration value="Očitovanje na tužbu"/>
          <xsd:enumeration value="-"/>
        </xsd:restriction>
      </xsd:simpleType>
    </xsd:element>
    <xsd:element name="VrstaPredmeta" ma:index="22" ma:displayName="VrstaPredmeta" ma:default="-" ma:description="" ma:format="Dropdown" ma:internalName="VrstaPredmeta">
      <xsd:simpleType>
        <xsd:restriction base="dms:Choice">
          <xsd:enumeration value="Administrativni, kadrovski poslovi i dokumentacija Hanfe"/>
          <xsd:enumeration value="Ispit"/>
          <xsd:enumeration value="Licenciranje"/>
          <xsd:enumeration value="Mišljenja"/>
          <xsd:enumeration value="Neposredni nadzor"/>
          <xsd:enumeration value="Posredni nadzor"/>
          <xsd:enumeration value="Predstavke"/>
          <xsd:enumeration value="Sudski postupci"/>
          <xsd:enumeration value="Suradnja"/>
          <xsd:enumeration value="Zakonski i podzakonski akti"/>
          <xsd:enumeration value="-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rKolegija xmlns="d8745bc5-821e-4205-946a-621c2da728c8">14</BrKolegija>
    <Prezentira xmlns="d8745bc5-821e-4205-946a-621c2da728c8">
      <UserInfo>
        <DisplayName/>
        <AccountId xsi:nil="true"/>
        <AccountType/>
      </UserInfo>
    </Prezentira>
    <VrstaDokumenta xmlns="d8745bc5-821e-4205-946a-621c2da728c8">-</VrstaDokumenta>
    <Dileme xmlns="d8745bc5-821e-4205-946a-621c2da728c8" xsi:nil="true"/>
    <StatusDokumenta xmlns="d8745bc5-821e-4205-946a-621c2da728c8">-</StatusDokumenta>
    <PrijedlogPostupanja xmlns="d8745bc5-821e-4205-946a-621c2da728c8" xsi:nil="true"/>
    <Izradio xmlns="d8745bc5-821e-4205-946a-621c2da728c8">
      <UserInfo>
        <DisplayName/>
        <AccountId xsi:nil="true"/>
        <AccountType/>
      </UserInfo>
    </Izradio>
    <Sazetak xmlns="d8745bc5-821e-4205-946a-621c2da728c8" xsi:nil="true"/>
    <NamjenaDokumenta xmlns="d8745bc5-821e-4205-946a-621c2da728c8">
      <Value>Interno</Value>
    </NamjenaDokumenta>
    <VrstaPredmeta xmlns="d8745bc5-821e-4205-946a-621c2da728c8">-</VrstaPredmeta>
    <TipPredmeta xmlns="d8745bc5-821e-4205-946a-621c2da728c8">-</TipPredmeta>
    <KategorijaPoslovanja xmlns="d8745bc5-821e-4205-946a-621c2da728c8">
      <Value>-</Value>
    </KategorijaPoslovanja>
    <Godina xmlns="d8745bc5-821e-4205-946a-621c2da728c8">-</Godina>
    <NaslovTocke xmlns="0b184da8-03fc-4998-9790-4c6e664ffb81" xsi:nil="true"/>
    <Izreka xmlns="d8745bc5-821e-4205-946a-621c2da728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EE4FC8-52DA-4BCC-9C05-E47A9FB64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84da8-03fc-4998-9790-4c6e664ffb81"/>
    <ds:schemaRef ds:uri="d8745bc5-821e-4205-946a-621c2da72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BF8805-8ACC-4F58-BDEF-AF7677CF7CDB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8745bc5-821e-4205-946a-621c2da728c8"/>
    <ds:schemaRef ds:uri="0b184da8-03fc-4998-9790-4c6e664ffb81"/>
  </ds:schemaRefs>
</ds:datastoreItem>
</file>

<file path=customXml/itemProps3.xml><?xml version="1.0" encoding="utf-8"?>
<ds:datastoreItem xmlns:ds="http://schemas.openxmlformats.org/officeDocument/2006/customXml" ds:itemID="{B67D430D-0D50-4E86-8A71-013B36D4D6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sadrzaj</vt:lpstr>
      <vt:lpstr>inv.drustva</vt:lpstr>
      <vt:lpstr>drustva za upravljanje IF </vt:lpstr>
      <vt:lpstr>UCITS </vt:lpstr>
      <vt:lpstr>AIF </vt:lpstr>
      <vt:lpstr>omd&amp;dmd</vt:lpstr>
      <vt:lpstr>omf&amp;dmf</vt:lpstr>
      <vt:lpstr>osiguranje_zivot</vt:lpstr>
      <vt:lpstr>osiguranje_nezivot</vt:lpstr>
      <vt:lpstr>osiguranje_ukupno</vt:lpstr>
      <vt:lpstr>leasing</vt:lpstr>
      <vt:lpstr>faktoring</vt:lpstr>
      <vt:lpstr>'AIF '!Print_Area</vt:lpstr>
      <vt:lpstr>'drustva za upravljanje IF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2026-08-14T13:57:46Z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0x01010040E9E14A5DFB24469A088F192F3474C4000EB0538CFD41DE43862856DACA8CCD9D</vt:lpwstr>
  </property>
</Properties>
</file>