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96634F0D-E95C-470B-A3F6-A48CB9EA7252}"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6.1'!$A$1:$L$170</definedName>
    <definedName name="_xlnm.Print_Area" localSheetId="25">'26 Tablice 6.2, 6.3'!$A$1:$O$56</definedName>
    <definedName name="_xlnm.Print_Area" localSheetId="26">'27 Tablice 6.4 - 6.8'!$A$1:$G$103</definedName>
    <definedName name="_xlnm.Print_Area" localSheetId="27">'28 Tablice 6.9 - 6.12 '!$A$1:$G$63</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68" i="82" l="1"/>
  <c r="B57" i="82"/>
  <c r="H155" i="46"/>
  <c r="B38" i="45" l="1"/>
  <c r="F59" i="65" l="1"/>
  <c r="D2" i="5"/>
  <c r="D36" i="5" s="1"/>
  <c r="D1" i="5"/>
  <c r="B38" i="5" s="1"/>
  <c r="C56" i="45"/>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1"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7" i="68" l="1"/>
  <c r="G36"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<sst xmlns="http://schemas.openxmlformats.org/spreadsheetml/2006/main" count="3741" uniqueCount="1749">
  <si>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</si>
  <si>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</si>
  <si>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</si>
  <si>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</si>
  <si>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</si>
  <si>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</si>
  <si>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</si>
  <si>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</si>
  <si>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</si>
  <si>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</si>
  <si>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</si>
  <si>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</si>
  <si>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</si>
  <si>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</si>
  <si>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</si>
  <si>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</si>
  <si>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</si>
  <si>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</si>
  <si>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</si>
  <si>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</si>
  <si>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</si>
  <si>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</si>
  <si>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</si>
  <si>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</si>
  <si>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</si>
  <si>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</si>
  <si>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</si>
  <si>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</si>
  <si>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</si>
  <si>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</si>
  <si>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</si>
  <si>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</si>
  <si>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</si>
  <si>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</si>
  <si>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</si>
  <si>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</si>
  <si>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</si>
  <si>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</si>
  <si>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</si>
  <si>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</si>
  <si>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</si>
  <si>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</si>
  <si>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</si>
  <si>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</si>
  <si>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</si>
  <si>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</si>
  <si>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</si>
  <si>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</si>
  <si>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</si>
  <si>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</si>
  <si>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</si>
  <si>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</si>
  <si>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</si>
  <si>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</si>
  <si>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</si>
  <si>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</si>
  <si>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</si>
  <si>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</si>
  <si>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</si>
  <si>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</si>
  <si>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</si>
  <si>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</si>
  <si>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</si>
  <si>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</si>
  <si>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</si>
  <si>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</si>
  <si>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</si>
  <si>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</si>
  <si>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</si>
  <si>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</si>
  <si>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</si>
  <si>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</si>
  <si>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</si>
  <si>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</si>
  <si>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</si>
  <si>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</si>
  <si>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</si>
  <si>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</si>
  <si>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</si>
  <si>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</si>
  <si>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</si>
  <si>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</si>
  <si>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</si>
  <si>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</si>
  <si>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</si>
  <si>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</si>
  <si>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</si>
  <si>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</si>
  <si>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</si>
  <si>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</si>
  <si>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</si>
  <si>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</si>
  <si>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</si>
  <si>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</si>
  <si>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</si>
  <si>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</si>
  <si>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</si>
  <si>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</si>
  <si>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</si>
  <si>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</si>
  <si>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</si>
  <si>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</si>
  <si>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</si>
  <si>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</si>
  <si>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</si>
  <si>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</si>
  <si>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</si>
  <si>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</si>
  <si>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</si>
  <si>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</si>
  <si>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</si>
  <si>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</si>
  <si>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</si>
  <si>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</si>
  <si>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</si>
  <si>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</si>
  <si>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</si>
  <si>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</si>
  <si>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</si>
  <si>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</si>
  <si>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</si>
  <si>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</si>
  <si>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</si>
  <si>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</si>
  <si>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</si>
  <si>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</si>
  <si>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</si>
  <si>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</si>
  <si>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</si>
  <si>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</si>
  <si>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</si>
  <si>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</si>
  <si>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</si>
  <si>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</si>
  <si>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</si>
  <si>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</si>
  <si>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</si>
  <si>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</si>
  <si>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</si>
  <si>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</si>
  <si>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</si>
  <si>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</si>
  <si>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</si>
  <si>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</si>
  <si>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</si>
  <si>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</si>
  <si>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</si>
  <si>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</si>
  <si>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</si>
  <si>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</si>
  <si>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</si>
  <si>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</si>
  <si>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</si>
  <si>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</si>
  <si>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</si>
  <si>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</si>
  <si>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</si>
  <si>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</si>
  <si>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</si>
  <si>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</si>
  <si>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</si>
  <si>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</si>
  <si>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</si>
  <si>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</si>
  <si>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</si>
  <si>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</si>
  <si>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</si>
  <si>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</si>
  <si>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</si>
  <si>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</si>
  <si>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</si>
  <si>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</si>
  <si>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</si>
  <si>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</si>
  <si>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</si>
  <si>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</si>
  <si>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</si>
  <si>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</si>
  <si>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</si>
  <si>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</si>
  <si>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</si>
  <si>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</si>
  <si>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</si>
  <si>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</si>
  <si>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</si>
  <si>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</si>
  <si>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</si>
  <si>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</si>
  <si>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</si>
  <si>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</si>
  <si>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</si>
  <si>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</si>
  <si>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</si>
  <si>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</si>
  <si>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</si>
  <si>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</si>
  <si>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</si>
  <si>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</si>
  <si>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</si>
  <si>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</si>
  <si>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</si>
  <si>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</si>
  <si>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</si>
  <si>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</si>
  <si>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</si>
  <si>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</si>
  <si>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</si>
  <si>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</si>
  <si>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</si>
  <si>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</si>
  <si>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</si>
  <si>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</si>
  <si>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</si>
  <si>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</si>
  <si>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</si>
  <si>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</si>
  <si>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</si>
  <si>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</si>
  <si>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</si>
  <si>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</si>
  <si>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</si>
  <si>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</si>
  <si>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</si>
  <si>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</si>
  <si>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</si>
  <si>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</si>
  <si>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</si>
  <si>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</si>
  <si>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</si>
  <si>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</si>
  <si>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</si>
  <si>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</si>
  <si>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</si>
  <si>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</si>
  <si>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</si>
  <si>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</si>
  <si>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</si>
  <si>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</si>
  <si>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</si>
  <si>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</si>
  <si>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</si>
  <si>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</si>
  <si>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</si>
  <si>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</si>
  <si>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</si>
  <si>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</si>
  <si>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</si>
  <si>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</si>
  <si>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</si>
  <si>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</si>
  <si>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</si>
  <si>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</si>
  <si>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</si>
  <si>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</si>
  <si>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</si>
  <si>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</si>
  <si>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</si>
  <si>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</si>
  <si>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</si>
  <si>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</si>
  <si>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</si>
  <si>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</si>
  <si>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</si>
  <si>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</si>
  <si>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</si>
  <si>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</si>
  <si>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</si>
  <si>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</si>
  <si>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</si>
  <si>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</si>
  <si>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</si>
  <si>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</si>
  <si>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</si>
  <si>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</si>
  <si>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</si>
  <si>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</si>
  <si>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</si>
  <si>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</si>
  <si>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</si>
  <si>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</si>
  <si>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</si>
  <si>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</si>
  <si>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</si>
  <si>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</si>
  <si>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</si>
  <si>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</si>
  <si>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</si>
  <si>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</si>
  <si>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</si>
  <si>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</si>
  <si>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</si>
  <si>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</si>
  <si>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</si>
  <si>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</si>
  <si>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</si>
  <si>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</si>
  <si>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</si>
  <si>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</si>
  <si>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</si>
  <si>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</si>
  <si>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</si>
  <si>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</si>
  <si>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</si>
  <si>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</si>
  <si>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</si>
  <si>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</si>
  <si>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</si>
  <si>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</si>
  <si>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</si>
  <si>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</si>
  <si>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</si>
  <si>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</si>
  <si>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</si>
  <si>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</si>
  <si>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</si>
  <si>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</si>
  <si>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</si>
  <si>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</si>
  <si>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</si>
  <si>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</si>
  <si>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</si>
  <si>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</si>
  <si>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</si>
  <si>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</si>
  <si>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</si>
  <si>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</si>
  <si>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</si>
  <si>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</si>
  <si>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</si>
  <si>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</si>
  <si>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</si>
  <si>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</si>
  <si>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</si>
  <si>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</si>
  <si>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</si>
  <si>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</si>
  <si>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</si>
  <si>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</si>
  <si>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</si>
  <si>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</si>
  <si>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</si>
  <si>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</si>
  <si>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</si>
  <si>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</si>
  <si>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</si>
  <si>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</si>
  <si>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</si>
  <si>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</si>
  <si>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</si>
  <si>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</si>
  <si>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</si>
  <si>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</si>
  <si>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</si>
  <si>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</si>
  <si>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</si>
  <si>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</si>
  <si>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</si>
  <si>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</si>
  <si>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</si>
  <si>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</si>
  <si>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</si>
  <si>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</si>
  <si>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</si>
  <si>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</si>
  <si>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</si>
  <si>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</si>
  <si>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</si>
  <si>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</si>
  <si>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</si>
  <si>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</si>
  <si>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</si>
  <si>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</si>
  <si>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</si>
  <si>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</si>
  <si>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</si>
  <si>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</si>
  <si>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</si>
  <si>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</si>
  <si>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</si>
  <si>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</si>
  <si>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</si>
  <si>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</si>
  <si>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</si>
  <si>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</si>
  <si>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</si>
  <si>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</si>
  <si>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</si>
  <si>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</si>
  <si>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</si>
  <si>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</si>
  <si>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</si>
  <si>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</si>
  <si>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</si>
  <si>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</si>
  <si>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</si>
  <si>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</si>
  <si>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</si>
  <si>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</si>
  <si>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</si>
  <si>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</si>
  <si>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</si>
  <si>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</si>
  <si>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</si>
  <si>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</si>
  <si>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</si>
  <si>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</si>
  <si>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</si>
  <si>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</si>
  <si>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</si>
  <si>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</si>
  <si>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</si>
  <si>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</si>
  <si>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</si>
  <si>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</si>
  <si>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</si>
  <si>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</si>
  <si>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</si>
  <si>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</si>
  <si>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</si>
  <si>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</si>
  <si>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</si>
  <si>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</si>
  <si>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</si>
  <si>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</si>
  <si>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</si>
  <si>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</si>
  <si>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</si>
  <si>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</si>
  <si>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</si>
  <si>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</si>
  <si>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</si>
  <si>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</si>
  <si>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</si>
  <si>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</si>
  <si>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</si>
  <si>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</si>
  <si>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</si>
  <si>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</si>
  <si>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</si>
  <si>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</si>
  <si>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</si>
  <si>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</si>
  <si>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</si>
  <si>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</si>
  <si>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</si>
  <si>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</si>
  <si>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</si>
  <si>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</si>
  <si>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</si>
  <si>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</si>
  <si>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</si>
  <si>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</si>
  <si>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</si>
  <si>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</si>
  <si>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</si>
  <si>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</si>
  <si>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</si>
  <si>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</si>
  <si>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</si>
  <si>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</si>
  <si>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</si>
  <si>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</si>
  <si>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</si>
  <si>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</si>
  <si>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</si>
  <si>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</si>
  <si>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</si>
  <si>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</si>
  <si>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</si>
  <si>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</si>
  <si>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</si>
  <si>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</si>
  <si>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</si>
  <si>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</si>
  <si>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</si>
  <si>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</si>
  <si>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</si>
  <si>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</si>
  <si>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</si>
  <si>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</si>
  <si>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</si>
  <si>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</si>
  <si>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</si>
  <si>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</si>
  <si>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</si>
  <si>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</si>
  <si>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</si>
  <si>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</si>
  <si>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</si>
  <si>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</si>
  <si>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</si>
  <si>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</si>
  <si>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</si>
  <si>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</si>
  <si>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</si>
  <si>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</si>
  <si>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</si>
  <si>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</si>
  <si>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</si>
  <si>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</si>
  <si>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</si>
  <si>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</si>
  <si>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</si>
  <si>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</si>
  <si>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</si>
  <si>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</si>
  <si>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</si>
  <si>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</si>
  <si>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</si>
  <si>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</si>
  <si>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</si>
  <si>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</si>
  <si>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</si>
  <si>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</si>
  <si>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</si>
  <si>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</si>
  <si>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</si>
  <si>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</si>
  <si>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</si>
  <si>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</si>
  <si>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</si>
  <si>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</si>
  <si>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</si>
  <si>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</si>
  <si>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</si>
  <si>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</si>
  <si>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</si>
  <si>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</si>
  <si>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</si>
  <si>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</si>
  <si>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</si>
  <si>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</si>
  <si>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</si>
  <si>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</si>
  <si>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</si>
  <si>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</si>
  <si>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</si>
  <si>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</si>
  <si>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</si>
  <si>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</si>
  <si>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</si>
  <si>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</si>
  <si>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</si>
  <si>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</si>
  <si>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</si>
  <si>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</si>
  <si>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</si>
  <si>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</si>
  <si>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</si>
  <si>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</si>
  <si>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</si>
  <si>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</si>
  <si>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</si>
  <si>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</si>
  <si>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</si>
  <si>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</si>
  <si>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</si>
  <si>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</si>
  <si>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</si>
  <si>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</si>
  <si>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</si>
  <si>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</si>
  <si>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</si>
  <si>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</si>
  <si>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</si>
  <si>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</si>
  <si>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</si>
  <si>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</si>
  <si>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</si>
  <si>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</si>
  <si>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</si>
  <si>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</si>
  <si>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</si>
  <si>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</si>
  <si>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</si>
  <si>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</si>
  <si>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</si>
  <si>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</si>
  <si>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</si>
  <si>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</si>
  <si>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</si>
  <si>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</si>
  <si>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</si>
  <si>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</si>
  <si>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</si>
  <si>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</si>
  <si>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</si>
  <si>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</si>
  <si>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</si>
  <si>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</si>
  <si>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</si>
  <si>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</si>
  <si>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</si>
  <si>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</si>
  <si>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</si>
  <si>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</si>
  <si>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</si>
  <si>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</si>
  <si>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</si>
  <si>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</si>
  <si>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</si>
  <si>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</si>
  <si>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</si>
  <si>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</si>
  <si>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</si>
  <si>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</si>
  <si>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</si>
  <si>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</si>
  <si>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</si>
  <si>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</si>
  <si>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</si>
  <si>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</si>
  <si>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</si>
  <si>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</si>
  <si>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</si>
  <si>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</si>
  <si>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</si>
  <si>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</si>
  <si>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</si>
  <si>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</si>
  <si>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</si>
  <si>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</si>
  <si>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</si>
  <si>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</si>
  <si>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</si>
  <si>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</si>
  <si>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</si>
  <si>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</si>
  <si>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</si>
  <si>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</si>
  <si>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</si>
  <si>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</si>
  <si>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</si>
  <si>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</si>
  <si>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</si>
  <si>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</si>
  <si>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</si>
  <si>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</si>
  <si>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</si>
  <si>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</si>
  <si>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</si>
  <si>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</si>
  <si>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</si>
  <si>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</si>
  <si>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</si>
  <si>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</si>
  <si>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</si>
  <si>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</si>
  <si>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</si>
  <si>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</si>
  <si>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</si>
  <si>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</si>
  <si>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</si>
  <si>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</si>
  <si>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</si>
  <si>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</si>
  <si>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</si>
  <si>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</si>
  <si>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</si>
  <si>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</si>
  <si>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</si>
  <si>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</si>
  <si>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</si>
  <si>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</si>
  <si>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</si>
  <si>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</si>
  <si>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</si>
  <si>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</si>
  <si>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</si>
  <si>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</si>
  <si>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</si>
  <si>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</si>
  <si>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</si>
  <si>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</si>
  <si>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</si>
  <si>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</si>
  <si>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</si>
  <si>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</si>
  <si>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</si>
  <si>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</si>
  <si>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</si>
  <si>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</si>
  <si>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</si>
  <si>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</si>
  <si>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</si>
  <si>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</si>
  <si>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</si>
  <si>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</si>
  <si>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</si>
  <si>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</si>
  <si>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</si>
  <si>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</si>
  <si>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</si>
  <si>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</si>
  <si>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</si>
  <si>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</si>
  <si>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</si>
  <si>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</si>
  <si>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</si>
  <si>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</si>
  <si>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</si>
  <si>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</si>
  <si>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</si>
  <si>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</si>
  <si>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</si>
  <si>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</si>
  <si>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</si>
  <si>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</si>
  <si>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</si>
  <si>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</si>
  <si>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</si>
  <si>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</si>
  <si>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</si>
  <si>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</si>
  <si>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</si>
  <si>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</si>
  <si>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</si>
  <si>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</si>
  <si>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</si>
  <si>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</si>
  <si>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</si>
  <si>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</si>
  <si>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</si>
  <si>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</si>
  <si>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</si>
  <si>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</si>
  <si>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</si>
  <si>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</si>
  <si>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</si>
  <si>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</si>
  <si>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</si>
  <si>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</si>
  <si>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</si>
  <si>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</si>
  <si>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</si>
  <si>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</si>
  <si>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</si>
  <si>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</si>
  <si>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</si>
  <si>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</si>
  <si>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</si>
  <si>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</si>
  <si>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</si>
  <si>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</si>
  <si>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</si>
  <si>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</si>
  <si>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</si>
  <si>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</si>
  <si>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</si>
  <si>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</si>
  <si>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</si>
  <si>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</si>
  <si>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</si>
  <si>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</si>
  <si>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</si>
  <si>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</si>
  <si>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</si>
  <si>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</si>
  <si>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</si>
  <si>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</si>
  <si>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</si>
  <si>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</si>
  <si>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</si>
  <si>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</si>
  <si>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</si>
  <si>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</si>
  <si>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</si>
  <si>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</si>
  <si>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</si>
  <si>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</si>
  <si>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</si>
  <si>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</si>
  <si>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</si>
  <si>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</si>
  <si>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</si>
  <si>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</si>
  <si>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</si>
  <si>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</si>
  <si>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</si>
  <si>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</si>
  <si>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</si>
  <si>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</si>
  <si>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</si>
  <si>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</si>
  <si>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</si>
  <si>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</si>
  <si>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</si>
  <si>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</si>
  <si>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</si>
  <si>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</si>
  <si>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</si>
  <si>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</si>
  <si>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</si>
  <si>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</si>
  <si>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</si>
  <si>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</si>
  <si>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</si>
  <si>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</si>
  <si>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</si>
  <si>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</si>
  <si>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</si>
  <si>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</si>
  <si>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</si>
  <si>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</si>
  <si>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</si>
  <si>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</si>
  <si>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</si>
  <si>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</si>
  <si>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</si>
  <si>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</si>
  <si>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</si>
  <si>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</si>
  <si>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</si>
  <si>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</si>
  <si>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</si>
  <si>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</si>
  <si>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</si>
  <si>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</si>
  <si>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</si>
  <si>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</si>
  <si>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</si>
  <si>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</si>
  <si>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</si>
  <si>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</si>
  <si>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</si>
  <si>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</si>
  <si>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</si>
  <si>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</si>
  <si>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</si>
  <si>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</si>
  <si>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</si>
  <si>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</si>
  <si>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</si>
  <si>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</si>
  <si>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</si>
  <si>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</si>
  <si>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</si>
  <si>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</si>
  <si>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</si>
  <si>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</si>
  <si>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</si>
  <si>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</si>
  <si>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</si>
  <si>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</si>
  <si>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</si>
  <si>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</si>
  <si>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</si>
  <si>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</si>
  <si>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</si>
  <si>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</si>
  <si>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</si>
  <si>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</si>
  <si>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</si>
  <si>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</si>
  <si>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</si>
  <si>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</si>
  <si>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</si>
  <si>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</si>
  <si>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</si>
  <si>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</si>
  <si>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</si>
  <si>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</si>
  <si>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</si>
  <si>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</si>
  <si>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</si>
  <si>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</si>
  <si>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</si>
  <si>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</si>
  <si>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</si>
  <si>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</si>
  <si>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</si>
  <si>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</si>
  <si>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</si>
  <si>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</si>
  <si>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</si>
  <si>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</si>
  <si>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</si>
  <si>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</si>
  <si>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</si>
  <si>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</si>
  <si>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</si>
  <si>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</si>
  <si>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</si>
  <si>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</si>
  <si>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</si>
  <si>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</si>
  <si>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</si>
  <si>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</si>
  <si>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</si>
  <si>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</si>
  <si>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</si>
  <si>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</si>
  <si>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</si>
  <si>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</si>
  <si>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</si>
  <si>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</si>
  <si>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</si>
  <si>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</si>
  <si>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</si>
  <si>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</si>
  <si>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</si>
  <si>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</si>
  <si>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</si>
  <si>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</si>
  <si>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</si>
  <si>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</si>
  <si>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</si>
  <si>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</si>
  <si>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</si>
  <si>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</si>
  <si>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</si>
  <si>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</si>
  <si>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</si>
  <si>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</si>
  <si>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</si>
  <si>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</si>
  <si>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</si>
  <si>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</si>
  <si>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</si>
  <si>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</si>
  <si>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</si>
  <si>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</si>
  <si>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</si>
  <si>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</si>
  <si>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</si>
  <si>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</si>
  <si>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</si>
  <si>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</si>
  <si>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</si>
  <si>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</si>
  <si>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</si>
  <si>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</si>
  <si>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</si>
  <si>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</si>
  <si>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</si>
  <si>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</si>
  <si>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</si>
  <si>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</si>
  <si>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</si>
  <si>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</si>
  <si>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</si>
  <si>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</si>
  <si>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</si>
  <si>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</si>
  <si>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</si>
  <si>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</si>
  <si>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</si>
  <si>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</si>
  <si>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</si>
  <si>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</si>
  <si>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</si>
  <si>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</si>
  <si>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</si>
  <si>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</si>
  <si>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</si>
  <si>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</si>
  <si>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</si>
  <si>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</si>
  <si>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</si>
  <si>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</si>
  <si>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</si>
  <si>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</si>
  <si>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</si>
  <si>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</si>
  <si>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</si>
  <si>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</si>
  <si>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</si>
  <si>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</si>
  <si>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</si>
  <si>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</si>
  <si>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</si>
  <si>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</si>
  <si>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</si>
  <si>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</si>
  <si>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</si>
  <si>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</si>
  <si>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</si>
  <si>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</si>
  <si>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</si>
  <si>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</si>
  <si>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</si>
  <si>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</si>
  <si>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</si>
  <si>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</si>
  <si>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</si>
  <si>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</si>
  <si>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</si>
  <si>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</si>
  <si>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</si>
  <si>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</si>
  <si>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</si>
  <si>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</si>
  <si>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</si>
  <si>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</si>
  <si>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</si>
  <si>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</si>
  <si>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</si>
  <si>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</si>
  <si>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</si>
  <si>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</si>
  <si>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</si>
  <si>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</si>
  <si>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</si>
  <si>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</si>
  <si>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</si>
  <si>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</si>
  <si>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</si>
  <si>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</si>
  <si>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</si>
  <si>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</si>
  <si>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</si>
  <si>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</si>
  <si>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</si>
  <si>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</si>
  <si>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</si>
  <si>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</si>
  <si>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</si>
  <si>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</si>
  <si>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</si>
  <si>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</si>
  <si>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</si>
  <si>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</si>
  <si>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</si>
  <si>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</si>
  <si>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</si>
  <si>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</si>
  <si>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</si>
  <si>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</si>
  <si>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</si>
  <si>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</si>
  <si>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</si>
  <si>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</si>
  <si>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</si>
  <si>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</si>
  <si>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</si>
  <si>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</si>
  <si>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</si>
  <si>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</si>
  <si>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</si>
  <si>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</si>
  <si>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</si>
  <si>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</si>
  <si>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</si>
  <si>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</si>
  <si>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</si>
  <si>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</si>
  <si>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</si>
  <si>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</si>
  <si>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</si>
  <si>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</si>
  <si>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</si>
  <si>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</si>
  <si>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</si>
  <si>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</si>
  <si>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</si>
  <si>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</si>
  <si>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</si>
  <si>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</si>
  <si>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</si>
  <si>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</si>
  <si>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</si>
  <si>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</si>
  <si>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</si>
  <si>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</si>
  <si>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</si>
  <si>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</si>
  <si>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</si>
  <si>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</si>
  <si>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</si>
  <si>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</si>
  <si>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</si>
  <si>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</si>
  <si>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</si>
  <si>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</si>
  <si>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</si>
  <si>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</si>
  <si>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</si>
  <si>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</si>
  <si>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InterCapital SBI TOP UCITS ETF</t>
  </si>
  <si>
    <t>29042810928</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</si>
  <si>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</si>
  <si>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</si>
  <si>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</si>
  <si>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</si>
  <si>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</si>
  <si>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</si>
  <si>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</si>
  <si>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</si>
  <si>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</si>
  <si>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</si>
  <si>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</si>
  <si>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</si>
  <si>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</si>
  <si>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</si>
  <si>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</si>
  <si>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</si>
  <si>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</si>
  <si>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</si>
  <si>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</si>
  <si>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</si>
  <si>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</si>
  <si>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</si>
  <si>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</si>
  <si>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</si>
  <si>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</si>
  <si>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</si>
  <si>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</si>
  <si>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</si>
  <si>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</si>
  <si>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</si>
  <si>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</si>
  <si>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</si>
  <si>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</si>
  <si>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</si>
  <si>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</si>
  <si>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</si>
  <si>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</si>
  <si>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</si>
  <si>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</si>
  <si>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</si>
  <si>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</si>
  <si>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</si>
  <si>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</si>
  <si>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</si>
  <si>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</si>
  <si>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</si>
  <si>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</si>
  <si>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</si>
  <si>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</si>
  <si>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</si>
  <si>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</si>
  <si>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</si>
  <si>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</si>
  <si>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</si>
  <si>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</si>
  <si>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</si>
  <si>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</si>
  <si>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</si>
  <si>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</si>
  <si>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</si>
  <si>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</si>
  <si>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</si>
  <si>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</si>
  <si>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</si>
  <si>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</si>
  <si>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</si>
  <si>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</si>
  <si>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</si>
  <si>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</si>
  <si>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</si>
  <si>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</si>
  <si>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</si>
  <si>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</si>
  <si>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</si>
  <si>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</si>
  <si>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</si>
  <si>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</si>
  <si>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</si>
  <si>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</si>
  <si>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</si>
  <si>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</si>
  <si>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</si>
  <si>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</si>
  <si>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</si>
  <si>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</si>
  <si>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</si>
  <si>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</si>
  <si>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</si>
  <si>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</si>
  <si>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</si>
  <si>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</si>
  <si>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</si>
  <si>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</si>
  <si>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</si>
  <si>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</si>
  <si>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</si>
  <si>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</si>
  <si>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</si>
  <si>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</si>
  <si>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</si>
  <si>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</si>
  <si>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</si>
  <si>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</si>
  <si>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</si>
  <si>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</si>
  <si>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</si>
  <si>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</si>
  <si>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</si>
  <si>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</si>
  <si>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</si>
  <si>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</si>
  <si>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</si>
  <si>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</si>
  <si>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</si>
  <si>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</si>
  <si>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</si>
  <si>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</si>
  <si>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</si>
  <si>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</si>
  <si>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</si>
  <si>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</si>
  <si>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</si>
  <si>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</si>
  <si>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</si>
  <si>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</si>
  <si>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</si>
  <si>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</si>
  <si>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</si>
  <si>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</si>
  <si>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</si>
  <si>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</si>
  <si>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</si>
  <si>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</si>
  <si>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</si>
  <si>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</si>
  <si>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</si>
  <si>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</si>
  <si>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</si>
  <si>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</si>
  <si>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</si>
  <si>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</si>
  <si>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</si>
  <si>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</si>
  <si>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</si>
  <si>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</si>
  <si>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</si>
  <si>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</si>
  <si>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</si>
  <si>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</si>
  <si>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</si>
  <si>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</si>
  <si>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</si>
  <si>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</si>
  <si>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</si>
  <si>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</si>
  <si>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</si>
  <si>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</si>
  <si>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</si>
  <si>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</si>
  <si>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</si>
  <si>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</si>
  <si>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</si>
  <si>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Eurizon HR Target 2025</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</si>
  <si>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</si>
  <si>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</si>
  <si>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</si>
  <si>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</si>
  <si>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</si>
  <si>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</si>
  <si>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</si>
  <si>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</si>
  <si>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</si>
  <si>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</si>
  <si>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</si>
  <si>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</si>
  <si>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</si>
  <si>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</si>
  <si>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</si>
  <si>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</si>
  <si>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</si>
  <si>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</si>
  <si>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</si>
  <si>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</si>
  <si>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</si>
  <si>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</si>
  <si>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</si>
  <si>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</si>
  <si>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</si>
  <si>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</si>
  <si>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</si>
  <si>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</si>
  <si>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</si>
  <si>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</si>
  <si>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</si>
  <si>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</si>
  <si>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</si>
  <si>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</si>
  <si>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</si>
  <si>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</si>
  <si>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</si>
  <si>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</si>
  <si>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</si>
  <si>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</si>
  <si>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</si>
  <si>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</si>
  <si>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</si>
  <si>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</si>
  <si>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</si>
  <si>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</si>
  <si>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</si>
  <si>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</si>
  <si>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</si>
  <si>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</si>
  <si>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</si>
  <si>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</si>
  <si>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</si>
  <si>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</si>
  <si>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</si>
  <si>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</si>
  <si>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</si>
  <si>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</si>
  <si>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</si>
  <si>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</si>
  <si>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</si>
  <si>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</si>
  <si>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</si>
  <si>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</si>
  <si>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</si>
  <si>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</si>
  <si>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</si>
  <si>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</si>
  <si>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</si>
  <si>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</si>
  <si>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</si>
  <si>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</si>
  <si>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</si>
  <si>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</si>
  <si>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 xml:space="preserve">ZB eplus </t>
  </si>
  <si>
    <t>ZB Invest Funds – ZB bond 2026 USD</t>
  </si>
  <si>
    <t>78736150880</t>
  </si>
  <si>
    <t>HRZBINUB6US5</t>
  </si>
  <si>
    <t>ZB Invest Funds – ZB bond 2027 EUR II</t>
  </si>
  <si>
    <t>72008853428</t>
  </si>
  <si>
    <t>HRZBINUB7E21</t>
  </si>
  <si>
    <t>InterCapital BET-TR UCITS ETF</t>
  </si>
  <si>
    <t> 73509175966</t>
  </si>
  <si>
    <t>HRICAMFBETR5</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</si>
  <si>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</si>
  <si>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</si>
  <si>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</si>
  <si>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</si>
  <si>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</si>
  <si>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</si>
  <si>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</si>
  <si>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</si>
  <si>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</si>
  <si>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</si>
  <si>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</si>
  <si>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</si>
  <si>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</si>
  <si>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</si>
  <si>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</si>
  <si>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</si>
  <si>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</si>
  <si>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</si>
  <si>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</si>
  <si>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</si>
  <si>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</si>
  <si>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</si>
  <si>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</si>
  <si>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</si>
  <si>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</si>
  <si>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</si>
  <si>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</si>
  <si>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</si>
  <si>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</si>
  <si>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</si>
  <si>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</si>
  <si>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</si>
  <si>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</si>
  <si>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</si>
  <si>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</si>
  <si>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</si>
  <si>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</si>
  <si>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</si>
  <si>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</si>
  <si>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</si>
  <si>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</si>
  <si>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</si>
  <si>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</si>
  <si>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</si>
  <si>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</si>
  <si>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</si>
  <si>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</si>
  <si>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</si>
  <si>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</si>
  <si>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</si>
  <si>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</si>
  <si>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</si>
  <si>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</si>
  <si>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</si>
  <si>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</si>
  <si>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</si>
  <si>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</si>
  <si>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</si>
  <si>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</si>
  <si>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</si>
  <si>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</si>
  <si>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</si>
  <si>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</si>
  <si>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</si>
  <si>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</si>
  <si>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</si>
  <si>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</si>
  <si>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</si>
  <si>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</si>
  <si>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</si>
  <si>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</si>
  <si>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</si>
  <si>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</si>
  <si>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</si>
  <si>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</si>
  <si>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</si>
  <si>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</si>
  <si>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</si>
  <si>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</si>
  <si>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</si>
  <si>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</si>
  <si>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</si>
  <si>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</si>
  <si>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</si>
  <si>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</si>
  <si>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</si>
  <si>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</si>
  <si>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</si>
  <si>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</si>
  <si>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</si>
  <si>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</si>
  <si>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</si>
  <si>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</si>
  <si>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</si>
  <si>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</si>
  <si>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</si>
  <si>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</si>
  <si>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</si>
  <si>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</si>
  <si>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</si>
  <si>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</si>
  <si>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</si>
  <si>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</si>
  <si>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</si>
  <si>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</si>
  <si>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</si>
  <si>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</si>
  <si>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</si>
  <si>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</si>
  <si>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</si>
  <si>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</si>
  <si>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</si>
  <si>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</si>
  <si>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</si>
  <si>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</si>
  <si>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</si>
  <si>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</si>
  <si>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</si>
  <si>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</si>
  <si>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</si>
  <si>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</si>
  <si>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</si>
  <si>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</si>
  <si>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</si>
  <si>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</si>
  <si>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</si>
  <si>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</si>
  <si>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</si>
  <si>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</si>
  <si>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</si>
  <si>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</si>
  <si>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</si>
  <si>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</si>
  <si>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</si>
  <si>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</si>
  <si>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</si>
  <si>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</si>
  <si>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</si>
  <si>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</si>
  <si>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</si>
  <si>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</si>
  <si>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</si>
  <si>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</si>
  <si>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</si>
  <si>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</si>
  <si>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</si>
  <si>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</si>
  <si>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</si>
  <si>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</si>
  <si>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</si>
  <si>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</si>
  <si>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</si>
  <si>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</si>
  <si>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</si>
  <si>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</si>
  <si>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</si>
  <si>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</si>
  <si>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</si>
  <si>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</si>
  <si>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</si>
  <si>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</si>
  <si>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</si>
  <si>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</si>
  <si>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</si>
  <si>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</si>
  <si>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</si>
  <si>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</si>
  <si>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</si>
  <si>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</si>
  <si>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</si>
  <si>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</si>
  <si>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</si>
  <si>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</si>
  <si>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</si>
  <si>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</si>
  <si>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</si>
  <si>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</si>
  <si>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</si>
  <si>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</si>
  <si>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</si>
  <si>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</si>
  <si>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</si>
  <si>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</si>
  <si>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</si>
  <si>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</si>
  <si>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</si>
  <si>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</si>
  <si>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</si>
  <si>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</si>
  <si>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</si>
  <si>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</si>
  <si>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</si>
  <si>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</si>
  <si>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</si>
  <si>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</si>
  <si>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</si>
  <si>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</si>
  <si>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</si>
  <si>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</si>
  <si>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</si>
  <si>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</si>
  <si>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</si>
  <si>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</si>
  <si>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</si>
  <si>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</si>
  <si>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</si>
  <si>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</si>
  <si>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</si>
  <si>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</si>
  <si>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</si>
  <si>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</si>
  <si>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</si>
  <si>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</si>
  <si>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</si>
  <si>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</si>
  <si>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</si>
  <si>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</si>
  <si>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</si>
  <si>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</si>
  <si>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</si>
  <si>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</si>
  <si>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</si>
  <si>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</si>
  <si>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</si>
  <si>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</si>
  <si>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</si>
  <si>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</si>
  <si>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</si>
  <si>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</si>
  <si>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</si>
  <si>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</si>
  <si>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</si>
  <si>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</si>
  <si>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</si>
  <si>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</si>
  <si>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</si>
  <si>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</si>
  <si>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</si>
  <si>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</si>
  <si>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</si>
  <si>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</si>
  <si>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</si>
  <si>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</si>
  <si>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</si>
  <si>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</si>
  <si>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</si>
  <si>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</si>
  <si>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</si>
  <si>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</si>
  <si>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</si>
  <si>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</si>
  <si>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</si>
  <si>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</si>
  <si>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</si>
  <si>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</si>
  <si>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</si>
  <si>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</si>
  <si>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</si>
  <si>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</si>
  <si>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</si>
  <si>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</si>
  <si>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</si>
  <si>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</si>
  <si>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</si>
  <si>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</si>
  <si>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</si>
  <si>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</si>
  <si>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</si>
  <si>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</si>
  <si>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</si>
  <si>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</si>
  <si>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</si>
  <si>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</si>
  <si>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</si>
  <si>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</si>
  <si>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</si>
  <si>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</si>
  <si>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</si>
  <si>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</si>
  <si>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</si>
  <si>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</si>
  <si>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</si>
  <si>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</si>
  <si>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</si>
  <si>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</si>
  <si>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</si>
  <si>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</si>
  <si>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</si>
  <si>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</si>
  <si>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</si>
  <si>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</si>
  <si>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</si>
  <si>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</si>
  <si>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</si>
  <si>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</si>
  <si>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</si>
  <si>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</si>
  <si>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</si>
  <si>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</si>
  <si>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</si>
  <si>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</si>
  <si>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</si>
  <si>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</si>
  <si>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</si>
  <si>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</si>
  <si>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</si>
  <si>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</si>
  <si>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</si>
  <si>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</si>
  <si>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</si>
  <si>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</si>
  <si>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</si>
  <si>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</si>
  <si>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</si>
  <si>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</si>
  <si>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</si>
  <si>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</si>
  <si>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</si>
  <si>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</si>
  <si>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</si>
  <si>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</si>
  <si>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</si>
  <si>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</si>
  <si>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</si>
  <si>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</si>
  <si>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</si>
  <si>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</si>
  <si>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</si>
  <si>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</si>
  <si>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</si>
  <si>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</si>
  <si>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</si>
  <si>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</si>
  <si>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</si>
  <si>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</si>
  <si>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</si>
  <si>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</si>
  <si>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</si>
  <si>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</si>
  <si>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</si>
  <si>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</si>
  <si>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30.6.2025.</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</si>
  <si>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</si>
  <si>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</si>
  <si>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</si>
  <si>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</si>
  <si>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</si>
  <si>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</si>
  <si>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</si>
  <si>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</si>
  <si>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</si>
  <si>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</si>
  <si>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</si>
  <si>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</si>
  <si>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</si>
  <si>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</si>
  <si>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</si>
  <si>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</si>
  <si>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</si>
  <si>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Rujan 2025.</t>
  </si>
  <si>
    <t>September 2025</t>
  </si>
  <si>
    <t>Listopad 2025.</t>
  </si>
  <si>
    <t>October 2025</t>
  </si>
  <si>
    <t>Tablica 3.1: Naplaćena premija osiguranja za period od 1. siječnja do 31. listopada 2025.</t>
  </si>
  <si>
    <t>Table 3.1: Premium paid for the period 1 January - 31 October 2025</t>
  </si>
  <si>
    <t xml:space="preserve"> I-X/2024</t>
  </si>
  <si>
    <t>I-X/2025</t>
  </si>
  <si>
    <r>
      <t xml:space="preserve">Indeks (100 = I-X/2024)
 </t>
    </r>
    <r>
      <rPr>
        <i/>
        <sz val="9"/>
        <color theme="1" tint="0.34998626667073579"/>
        <rFont val="Arial"/>
        <family val="2"/>
        <charset val="238"/>
      </rPr>
      <t>Index(100 =I-X/2024)</t>
    </r>
  </si>
  <si>
    <t>Tablica 3.2: Podaci o osiguranju za period od 1. siječnja do 31. listopada 2025.</t>
  </si>
  <si>
    <t>Table 3.2: Insurance data for the period  1  January - 31 October 2025</t>
  </si>
  <si>
    <t>RUJAN 2025.</t>
  </si>
  <si>
    <t>SEPTEMBER 2025</t>
  </si>
  <si>
    <t>ERSTE Commodity Strategy</t>
  </si>
  <si>
    <t>1.1. - 30.9.2025</t>
  </si>
  <si>
    <t>30.9.2025.</t>
  </si>
  <si>
    <t>1.1. - 30.9.2025.</t>
  </si>
  <si>
    <t>Tablica 2.4: Isplate i primljene doznake prema vrsti i obliku mirovine za razdoblje 1.1. - 30.9.2025.</t>
  </si>
  <si>
    <t>Table 2.4: Payments and contributions received by type and form of pension for the period 1 January - 30 September 2025</t>
  </si>
  <si>
    <t>Erste Balanced (InterCapital)</t>
  </si>
  <si>
    <t>HRKOEIRA0009</t>
  </si>
  <si>
    <t>HRKODTRA0007</t>
  </si>
  <si>
    <t>HRADRSPA0009</t>
  </si>
  <si>
    <t>HRHT00RA0005</t>
  </si>
  <si>
    <t>HRRIVPRA0000</t>
  </si>
  <si>
    <t>HRADPLRA0006</t>
  </si>
  <si>
    <t>HRIG00RA0009</t>
  </si>
  <si>
    <t>HRPODRRA0004</t>
  </si>
  <si>
    <t>HRZABARA0009</t>
  </si>
  <si>
    <t>HRSPANRA0007</t>
  </si>
  <si>
    <t>HRRHMFO277N5</t>
  </si>
  <si>
    <t>HRINA0O26CA0</t>
  </si>
  <si>
    <t>HRRHMFO302E0</t>
  </si>
  <si>
    <t>HRRHMFO357A2</t>
  </si>
  <si>
    <t>HRRHMFO273N4</t>
  </si>
  <si>
    <t>HRLNGUO31AE3</t>
  </si>
  <si>
    <t>HRRHMFT623N5</t>
  </si>
  <si>
    <t>HRRHMFT551N8</t>
  </si>
  <si>
    <t>HRATGRO305A0</t>
  </si>
  <si>
    <t>HRRHMFO303A6</t>
  </si>
  <si>
    <t>HRRHMFT609N4</t>
  </si>
  <si>
    <t>HRRHMFT547N6</t>
  </si>
  <si>
    <t>HRKOTRPA0003</t>
  </si>
  <si>
    <t>HRBCINRA0003</t>
  </si>
  <si>
    <t>HRIEEPRB0005</t>
  </si>
  <si>
    <t>HRTSHCRA0009</t>
  </si>
  <si>
    <t>HRGLCOO26CE5</t>
  </si>
  <si>
    <t>HRICFPO266A8</t>
  </si>
  <si>
    <r>
      <t xml:space="preserve">Fond Eurizon HR Dollar Bond 3 s danom 26. listopada 2025. prestao s radom zbog dospijeća. / </t>
    </r>
    <r>
      <rPr>
        <i/>
        <sz val="8"/>
        <color theme="1" tint="0.34998626667073579"/>
        <rFont val="Arial"/>
        <family val="2"/>
      </rPr>
      <t>The Eurizon HR Dollar Bond 3 fund ceased operations on October 26, 2025 due to maturity.</t>
    </r>
  </si>
  <si>
    <t xml:space="preserve">Krovni 2 otvoreni investicijski fond s javnom ponudom (UCITS) Erste Asset Management	</t>
  </si>
  <si>
    <t>Društvo INTERCAPITAL ASSET MANAGEMENT d.o.o. pripojeno je 1. listopada 2025. društvu Erste Asset Management d.o.o., pa je došlo i do promjene u nazivu fondova nad kojima je preuzeto upravljanje.</t>
  </si>
  <si>
    <t xml:space="preserve">  The company INTERCAPITAL ASSET MANAGEMENT d.o.o. was merged with the company Erste Asset Management d.o.o. on October 1, 2025, which also resulted in a change in the name of the funds over which management was taken over.</t>
  </si>
  <si>
    <r>
      <t xml:space="preserve">Erste Bond </t>
    </r>
    <r>
      <rPr>
        <sz val="8"/>
        <color rgb="FFFF0000"/>
        <rFont val="Arial"/>
        <family val="2"/>
      </rPr>
      <t>(ex InterCapital Bond)</t>
    </r>
  </si>
  <si>
    <r>
      <t xml:space="preserve">Erste Dollar Balanced </t>
    </r>
    <r>
      <rPr>
        <sz val="8"/>
        <color rgb="FFFF0000"/>
        <rFont val="Arial"/>
        <family val="2"/>
      </rPr>
      <t>(ex InterCapital Dollar Balanced)</t>
    </r>
  </si>
  <si>
    <r>
      <t xml:space="preserve">Erste Global Equity </t>
    </r>
    <r>
      <rPr>
        <sz val="8"/>
        <color rgb="FFFF0000"/>
        <rFont val="Arial"/>
        <family val="2"/>
      </rPr>
      <t>(ex InterCapital Global Equity)</t>
    </r>
  </si>
  <si>
    <r>
      <t xml:space="preserve">Erste Global Technology </t>
    </r>
    <r>
      <rPr>
        <sz val="8"/>
        <color rgb="FFFF0000"/>
        <rFont val="Arial"/>
        <family val="2"/>
      </rPr>
      <t>(ex InterCapital Global Technology)</t>
    </r>
  </si>
  <si>
    <r>
      <t xml:space="preserve">Erste Income Plus </t>
    </r>
    <r>
      <rPr>
        <sz val="8"/>
        <color rgb="FFFF0000"/>
        <rFont val="Arial"/>
        <family val="2"/>
      </rPr>
      <t>(ex InterCapital Income Plus)</t>
    </r>
  </si>
  <si>
    <r>
      <t xml:space="preserve">Erste Nova Europa </t>
    </r>
    <r>
      <rPr>
        <sz val="8"/>
        <color rgb="FFFF0000"/>
        <rFont val="Arial"/>
        <family val="2"/>
      </rPr>
      <t>(ex InterCapital Nova Europa)</t>
    </r>
  </si>
  <si>
    <r>
      <t xml:space="preserve">Erste SEE Equity </t>
    </r>
    <r>
      <rPr>
        <sz val="8"/>
        <color rgb="FFFF0000"/>
        <rFont val="Arial"/>
        <family val="2"/>
      </rPr>
      <t>(ex InterCapital SEE Equity)</t>
    </r>
  </si>
  <si>
    <r>
      <t xml:space="preserve">Erste Short Term Bond </t>
    </r>
    <r>
      <rPr>
        <sz val="8"/>
        <color rgb="FFFF0000"/>
        <rFont val="Arial"/>
        <family val="2"/>
      </rPr>
      <t>(ex InterCapital Short Term Bond</t>
    </r>
    <r>
      <rPr>
        <sz val="8"/>
        <color theme="1" tint="0.34998626667073579"/>
        <rFont val="Arial"/>
        <family val="2"/>
        <charset val="238"/>
      </rPr>
      <t>)</t>
    </r>
  </si>
  <si>
    <r>
      <t xml:space="preserve">Erste Short Term Dollar Bond </t>
    </r>
    <r>
      <rPr>
        <sz val="8"/>
        <color rgb="FFFF0000"/>
        <rFont val="Arial"/>
        <family val="2"/>
      </rPr>
      <t>(ex InterCapital Short Term Dollar Bond)</t>
    </r>
  </si>
  <si>
    <t>2025 Q 3</t>
  </si>
  <si>
    <r>
      <t xml:space="preserve">Broj / </t>
    </r>
    <r>
      <rPr>
        <i/>
        <sz val="10"/>
        <color theme="1" tint="0.34998626667073579"/>
        <rFont val="Arial"/>
        <family val="2"/>
        <charset val="238"/>
      </rPr>
      <t>Number</t>
    </r>
    <r>
      <rPr>
        <sz val="10"/>
        <color theme="1"/>
        <rFont val="Arial"/>
        <family val="2"/>
      </rPr>
      <t xml:space="preserve"> 11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20.11.2025.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</si>
</sst>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8">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0" fontId="39" fillId="12" borderId="0" xfId="3" applyFont="1" applyFill="1" applyBorder="1" applyAlignment="1">
      <alignment horizontal="center" vertical="center" wrapText="1"/>
    </xf>
    <xf numFmtId="9" fontId="41" fillId="3" borderId="0" xfId="4" applyFont="1" applyFill="1" applyAlignment="1">
      <alignment horizontal="left" vertical="center"/>
    </xf>
    <xf numFmtId="0" fontId="251" fillId="0" borderId="0" xfId="0" applyFont="1" applyAlignment="1">
      <alignment vertical="center"/>
    </xf>
    <xf numFmtId="0" fontId="32" fillId="0" borderId="0" xfId="0" applyFont="1" applyAlignment="1">
      <alignment horizontal="left" vertical="center" indent="1"/>
    </xf>
    <xf numFmtId="0" fontId="145" fillId="4" borderId="0" xfId="0" applyFont="1" applyFill="1" applyBorder="1" applyAlignment="1">
      <alignment horizontal="left" vertical="center"/>
    </xf>
    <xf numFmtId="0" fontId="126" fillId="0" borderId="0" xfId="0" applyFont="1" applyAlignment="1">
      <alignment horizontal="left" vertical="center" indent="1"/>
    </xf>
    <xf numFmtId="0" fontId="252" fillId="0" borderId="0" xfId="3" applyFont="1" applyAlignment="1">
      <alignment horizontal="left" vertical="center"/>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9"/>
  </cols>
  <sheetData>
    <row r="1" spans="1:9" ht="21" customHeight="1">
      <c r="A1" s="608"/>
      <c r="B1" s="609"/>
      <c r="C1" s="609"/>
      <c r="D1" s="609"/>
      <c r="E1" s="609"/>
      <c r="F1" s="609"/>
      <c r="G1" s="609"/>
      <c r="H1" s="609"/>
      <c r="I1" s="609"/>
    </row>
    <row r="2" spans="1:9" ht="18">
      <c r="A2" s="1136" t="s">
        <v>1371</v>
      </c>
      <c r="B2" s="1136"/>
      <c r="C2" s="1136"/>
      <c r="D2" s="1136"/>
      <c r="E2" s="1136"/>
      <c r="F2" s="1136"/>
      <c r="G2" s="1136"/>
      <c r="H2" s="1136"/>
      <c r="I2" s="1136"/>
    </row>
    <row r="3" spans="1:9" ht="16.5">
      <c r="A3" s="1137" t="s">
        <v>1372</v>
      </c>
      <c r="B3" s="1137"/>
      <c r="C3" s="1137"/>
      <c r="D3" s="1137"/>
      <c r="E3" s="1137"/>
      <c r="F3" s="1137"/>
      <c r="G3" s="1137"/>
      <c r="H3" s="1137"/>
      <c r="I3" s="1137"/>
    </row>
    <row r="4" spans="1:9" ht="16.5">
      <c r="A4" s="1137"/>
      <c r="B4" s="1137"/>
      <c r="C4" s="1137"/>
      <c r="D4" s="1137"/>
      <c r="E4" s="1137"/>
      <c r="F4" s="1137"/>
      <c r="G4" s="1137"/>
      <c r="H4" s="1137"/>
      <c r="I4" s="1137"/>
    </row>
    <row r="5" spans="1:9" ht="15" customHeight="1">
      <c r="A5" s="610"/>
      <c r="B5" s="610"/>
      <c r="C5" s="610"/>
      <c r="D5" s="610"/>
      <c r="E5" s="610"/>
      <c r="F5" s="610"/>
      <c r="G5" s="610"/>
      <c r="H5" s="610"/>
      <c r="I5" s="610"/>
    </row>
    <row r="6" spans="1:9" ht="15" customHeight="1">
      <c r="A6" s="1138" t="s">
        <v>1748</v>
      </c>
      <c r="B6" s="1139"/>
      <c r="C6" s="1139"/>
      <c r="D6" s="1139"/>
      <c r="E6" s="1139"/>
      <c r="F6" s="1139"/>
      <c r="G6" s="1139"/>
      <c r="H6" s="1139"/>
      <c r="I6" s="1139"/>
    </row>
    <row r="7" spans="1:9">
      <c r="A7" s="617"/>
      <c r="B7" s="617"/>
      <c r="C7" s="617"/>
      <c r="D7" s="617"/>
      <c r="E7" s="617"/>
      <c r="F7" s="617"/>
      <c r="G7" s="617"/>
      <c r="H7" s="617"/>
      <c r="I7" s="617"/>
    </row>
    <row r="8" spans="1:9">
      <c r="A8" s="611"/>
      <c r="B8" s="611"/>
      <c r="C8" s="611"/>
      <c r="D8" s="611"/>
      <c r="E8" s="611"/>
      <c r="F8" s="611"/>
      <c r="G8" s="611"/>
      <c r="H8" s="611"/>
      <c r="I8" s="611"/>
    </row>
    <row r="9" spans="1:9">
      <c r="A9" s="1138"/>
      <c r="B9" s="1139"/>
      <c r="C9" s="1139"/>
      <c r="D9" s="1139"/>
      <c r="E9" s="1139"/>
      <c r="F9" s="1139"/>
      <c r="G9" s="1139"/>
      <c r="H9" s="1139"/>
      <c r="I9" s="1139"/>
    </row>
    <row r="10" spans="1:9">
      <c r="A10" s="612"/>
      <c r="B10" s="612"/>
      <c r="C10" s="612"/>
      <c r="D10" s="612"/>
      <c r="E10" s="612"/>
      <c r="F10" s="612"/>
      <c r="G10" s="612"/>
      <c r="H10" s="612"/>
      <c r="I10" s="612"/>
    </row>
    <row r="11" spans="1:9">
      <c r="A11" s="612"/>
      <c r="B11" s="612"/>
      <c r="C11" s="612"/>
      <c r="D11" s="612"/>
      <c r="E11" s="612"/>
      <c r="F11" s="612"/>
      <c r="G11" s="612"/>
      <c r="H11" s="612"/>
      <c r="I11" s="612"/>
    </row>
    <row r="12" spans="1:9">
      <c r="A12" s="612"/>
      <c r="B12" s="612"/>
      <c r="C12" s="612"/>
      <c r="D12" s="612"/>
      <c r="E12" s="612"/>
      <c r="F12" s="612"/>
      <c r="G12" s="612"/>
      <c r="H12" s="612"/>
      <c r="I12" s="612"/>
    </row>
    <row r="13" spans="1:9">
      <c r="A13" s="612"/>
      <c r="B13" s="612"/>
      <c r="C13" s="612"/>
      <c r="D13" s="612"/>
      <c r="E13" s="612"/>
      <c r="F13" s="612"/>
      <c r="G13" s="612"/>
      <c r="H13" s="612"/>
      <c r="I13" s="612"/>
    </row>
    <row r="14" spans="1:9">
      <c r="A14" s="612"/>
      <c r="B14" s="612"/>
      <c r="C14" s="612"/>
      <c r="D14" s="612"/>
      <c r="E14" s="612"/>
      <c r="F14" s="612"/>
      <c r="G14" s="612"/>
      <c r="H14" s="612"/>
      <c r="I14" s="612"/>
    </row>
    <row r="15" spans="1:9">
      <c r="A15" s="612"/>
      <c r="B15" s="612"/>
      <c r="C15" s="612"/>
      <c r="D15" s="612"/>
      <c r="E15" s="612"/>
      <c r="F15" s="612"/>
      <c r="G15" s="612"/>
      <c r="H15" s="612"/>
      <c r="I15" s="612"/>
    </row>
    <row r="16" spans="1:9">
      <c r="A16" s="612"/>
      <c r="B16" s="612"/>
      <c r="C16" s="612"/>
      <c r="D16" s="612"/>
      <c r="E16" s="612"/>
      <c r="F16" s="612"/>
      <c r="G16" s="612"/>
      <c r="H16" s="612"/>
      <c r="I16" s="612"/>
    </row>
    <row r="17" spans="1:9">
      <c r="A17" s="612"/>
      <c r="B17" s="612"/>
      <c r="C17" s="612"/>
      <c r="D17" s="612"/>
      <c r="E17" s="612"/>
      <c r="F17" s="612"/>
      <c r="G17" s="612"/>
      <c r="H17" s="612"/>
      <c r="I17" s="612"/>
    </row>
    <row r="18" spans="1:9" ht="30">
      <c r="A18" s="1140" t="s">
        <v>0</v>
      </c>
      <c r="B18" s="1140"/>
      <c r="C18" s="1140"/>
      <c r="D18" s="1140"/>
      <c r="E18" s="1140"/>
      <c r="F18" s="1140"/>
      <c r="G18" s="1140"/>
      <c r="H18" s="1140"/>
      <c r="I18" s="1140"/>
    </row>
    <row r="19" spans="1:9" ht="18.75" customHeight="1">
      <c r="A19" s="613"/>
      <c r="B19" s="613"/>
      <c r="C19" s="613"/>
      <c r="D19" s="613"/>
      <c r="E19" s="613"/>
      <c r="F19" s="613"/>
      <c r="G19" s="613"/>
      <c r="H19" s="613"/>
      <c r="I19" s="613"/>
    </row>
    <row r="20" spans="1:9" ht="18.75" customHeight="1">
      <c r="A20" s="1141" t="s">
        <v>1688</v>
      </c>
      <c r="B20" s="1141"/>
      <c r="C20" s="1141"/>
      <c r="D20" s="1141"/>
      <c r="E20" s="1141"/>
      <c r="F20" s="1141"/>
      <c r="G20" s="1141"/>
      <c r="H20" s="1141"/>
      <c r="I20" s="1141"/>
    </row>
    <row r="21" spans="1:9" ht="18.75" customHeight="1">
      <c r="A21" s="614"/>
      <c r="B21" s="614"/>
      <c r="C21" s="614"/>
      <c r="D21" s="614"/>
      <c r="E21" s="614"/>
      <c r="F21" s="614"/>
      <c r="G21" s="614"/>
      <c r="H21" s="614"/>
      <c r="I21" s="614"/>
    </row>
    <row r="22" spans="1:9" ht="26.25" customHeight="1">
      <c r="A22" s="1142" t="s">
        <v>1</v>
      </c>
      <c r="B22" s="1142"/>
      <c r="C22" s="1142"/>
      <c r="D22" s="1142"/>
      <c r="E22" s="1142"/>
      <c r="F22" s="1142"/>
      <c r="G22" s="1142"/>
      <c r="H22" s="1142"/>
      <c r="I22" s="1142"/>
    </row>
    <row r="23" spans="1:9" ht="18.75">
      <c r="A23" s="615"/>
      <c r="B23" s="615"/>
      <c r="C23" s="615"/>
      <c r="D23" s="615"/>
      <c r="E23" s="615"/>
      <c r="F23" s="615"/>
      <c r="G23" s="615"/>
      <c r="H23" s="615"/>
      <c r="I23" s="615"/>
    </row>
    <row r="24" spans="1:9" ht="18.75" customHeight="1">
      <c r="A24" s="1132" t="s">
        <v>1689</v>
      </c>
      <c r="B24" s="1132"/>
      <c r="C24" s="1132"/>
      <c r="D24" s="1132"/>
      <c r="E24" s="1132"/>
      <c r="F24" s="1132"/>
      <c r="G24" s="1132"/>
      <c r="H24" s="1132"/>
      <c r="I24" s="1132"/>
    </row>
    <row r="25" spans="1:9">
      <c r="A25" s="612"/>
      <c r="B25" s="612"/>
      <c r="C25" s="612"/>
      <c r="D25" s="612"/>
      <c r="E25" s="612"/>
      <c r="F25" s="612"/>
      <c r="G25" s="612"/>
      <c r="H25" s="612"/>
      <c r="I25" s="612"/>
    </row>
    <row r="26" spans="1:9">
      <c r="A26" s="612"/>
      <c r="B26" s="612"/>
      <c r="C26" s="612"/>
      <c r="D26" s="612"/>
      <c r="E26" s="612"/>
      <c r="F26" s="612"/>
      <c r="G26" s="612"/>
      <c r="H26" s="612"/>
      <c r="I26" s="612"/>
    </row>
    <row r="27" spans="1:9">
      <c r="A27" s="612"/>
      <c r="B27" s="612"/>
      <c r="C27" s="612"/>
      <c r="D27" s="612"/>
      <c r="E27" s="612"/>
      <c r="F27" s="612"/>
      <c r="G27" s="612"/>
      <c r="H27" s="612"/>
      <c r="I27" s="612"/>
    </row>
    <row r="28" spans="1:9">
      <c r="A28" s="612"/>
      <c r="B28" s="612"/>
      <c r="C28" s="612"/>
      <c r="D28" s="612"/>
      <c r="E28" s="612"/>
      <c r="F28" s="612"/>
      <c r="G28" s="612"/>
      <c r="H28" s="612"/>
      <c r="I28" s="612"/>
    </row>
    <row r="29" spans="1:9">
      <c r="A29" s="612"/>
      <c r="B29" s="612"/>
      <c r="C29" s="612"/>
      <c r="D29" s="612"/>
      <c r="E29" s="612"/>
      <c r="F29" s="612"/>
      <c r="G29" s="612"/>
      <c r="H29" s="612"/>
      <c r="I29" s="612"/>
    </row>
    <row r="30" spans="1:9">
      <c r="A30" s="612"/>
      <c r="B30" s="612"/>
      <c r="C30" s="612"/>
      <c r="D30" s="612"/>
      <c r="E30" s="612"/>
      <c r="F30" s="612"/>
      <c r="G30" s="612"/>
      <c r="H30" s="612"/>
      <c r="I30" s="612"/>
    </row>
    <row r="31" spans="1:9">
      <c r="A31" s="612"/>
      <c r="B31" s="612"/>
      <c r="C31" s="612"/>
      <c r="D31" s="612"/>
      <c r="E31" s="612"/>
      <c r="F31" s="612"/>
      <c r="G31" s="612"/>
      <c r="H31" s="612"/>
      <c r="I31" s="612"/>
    </row>
    <row r="32" spans="1:9">
      <c r="A32" s="612"/>
      <c r="B32" s="612"/>
      <c r="C32" s="612"/>
      <c r="D32" s="612"/>
      <c r="E32" s="612"/>
      <c r="F32" s="612"/>
      <c r="G32" s="612"/>
      <c r="H32" s="612"/>
      <c r="I32" s="612"/>
    </row>
    <row r="33" spans="1:9">
      <c r="A33" s="612"/>
      <c r="B33" s="612"/>
      <c r="C33" s="612"/>
      <c r="D33" s="612"/>
      <c r="E33" s="612"/>
      <c r="F33" s="612"/>
      <c r="G33" s="612"/>
      <c r="H33" s="612"/>
      <c r="I33" s="612"/>
    </row>
    <row r="34" spans="1:9">
      <c r="A34" s="612"/>
      <c r="B34" s="612"/>
      <c r="C34" s="612"/>
      <c r="D34" s="612"/>
      <c r="E34" s="612"/>
      <c r="F34" s="612"/>
      <c r="G34" s="612"/>
      <c r="H34" s="612"/>
      <c r="I34" s="612"/>
    </row>
    <row r="35" spans="1:9">
      <c r="A35" s="612"/>
      <c r="B35" s="612"/>
      <c r="C35" s="612"/>
      <c r="D35" s="612"/>
      <c r="E35" s="612"/>
      <c r="F35" s="612"/>
      <c r="G35" s="612"/>
      <c r="H35" s="612"/>
      <c r="I35" s="612"/>
    </row>
    <row r="36" spans="1:9">
      <c r="A36" s="1133"/>
      <c r="B36" s="1133"/>
      <c r="C36" s="1133"/>
      <c r="D36" s="1133"/>
      <c r="E36" s="1133"/>
      <c r="F36" s="1133"/>
      <c r="G36" s="1133"/>
      <c r="H36" s="1133"/>
      <c r="I36" s="1133"/>
    </row>
    <row r="37" spans="1:9" ht="50.25" customHeight="1">
      <c r="A37" s="1134" t="s">
        <v>2</v>
      </c>
      <c r="B37" s="1134"/>
      <c r="C37" s="1134"/>
      <c r="D37" s="1134"/>
      <c r="E37" s="1134"/>
      <c r="F37" s="1134"/>
      <c r="G37" s="1134"/>
      <c r="H37" s="1134"/>
      <c r="I37" s="1134"/>
    </row>
    <row r="38" spans="1:9">
      <c r="A38" s="616"/>
      <c r="B38" s="616"/>
      <c r="C38" s="616"/>
      <c r="D38" s="616"/>
      <c r="E38" s="616"/>
      <c r="F38" s="616"/>
      <c r="G38" s="616"/>
      <c r="H38" s="616"/>
      <c r="I38" s="616"/>
    </row>
    <row r="39" spans="1:9" ht="65.25" customHeight="1">
      <c r="A39" s="1135" t="s">
        <v>3</v>
      </c>
      <c r="B39" s="1135"/>
      <c r="C39" s="1135"/>
      <c r="D39" s="1135"/>
      <c r="E39" s="1135"/>
      <c r="F39" s="1135"/>
      <c r="G39" s="1135"/>
      <c r="H39" s="1135"/>
      <c r="I39" s="1135"/>
    </row>
    <row r="40" spans="1:9">
      <c r="A40" s="617"/>
      <c r="B40" s="617"/>
      <c r="C40" s="617"/>
      <c r="D40" s="617"/>
      <c r="E40" s="617"/>
      <c r="F40" s="617"/>
      <c r="G40" s="617"/>
      <c r="H40" s="617"/>
      <c r="I40" s="617"/>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6" t="s">
        <v>625</v>
      </c>
      <c r="G1" s="122" t="str">
        <f>Naslovnica!A20</f>
        <v>Listopad 2025.</v>
      </c>
    </row>
    <row r="2" spans="1:8" ht="12.75" customHeight="1">
      <c r="A2" s="488" t="s">
        <v>866</v>
      </c>
      <c r="G2" s="490" t="str">
        <f>Naslovnica!A24</f>
        <v>October 2025</v>
      </c>
    </row>
    <row r="3" spans="1:8" ht="12.75" customHeight="1"/>
    <row r="4" spans="1:8" ht="12.75" customHeight="1">
      <c r="F4" s="71"/>
      <c r="G4" s="13" t="s">
        <v>1270</v>
      </c>
    </row>
    <row r="5" spans="1:8" ht="19.5" customHeight="1">
      <c r="A5" s="1195" t="s">
        <v>983</v>
      </c>
      <c r="B5" s="1196" t="s">
        <v>517</v>
      </c>
      <c r="C5" s="1196"/>
      <c r="D5" s="1196"/>
      <c r="E5" s="1196"/>
      <c r="F5" s="1196"/>
      <c r="G5" s="1196"/>
    </row>
    <row r="6" spans="1:8" ht="26.25" customHeight="1">
      <c r="A6" s="1195"/>
      <c r="B6" s="1176" t="str">
        <f>Naslovnica!A20</f>
        <v>Listopad 2025.</v>
      </c>
      <c r="C6" s="1197"/>
      <c r="D6" s="1198" t="s">
        <v>17</v>
      </c>
      <c r="E6" s="1198"/>
      <c r="F6" s="1199" t="s">
        <v>208</v>
      </c>
      <c r="G6" s="1199"/>
    </row>
    <row r="7" spans="1:8">
      <c r="A7" s="1195"/>
      <c r="B7" s="1174" t="str">
        <f>Naslovnica!A24</f>
        <v>October 2025</v>
      </c>
      <c r="C7" s="1200"/>
      <c r="D7" s="1201" t="s">
        <v>45</v>
      </c>
      <c r="E7" s="1201"/>
      <c r="F7" s="1201" t="s">
        <v>51</v>
      </c>
      <c r="G7" s="1201"/>
    </row>
    <row r="8" spans="1:8">
      <c r="A8" s="1195"/>
      <c r="B8" s="642" t="s">
        <v>27</v>
      </c>
      <c r="C8" s="642" t="s">
        <v>28</v>
      </c>
      <c r="D8" s="631" t="s">
        <v>980</v>
      </c>
      <c r="E8" s="631" t="s">
        <v>142</v>
      </c>
      <c r="F8" s="631" t="s">
        <v>980</v>
      </c>
      <c r="G8" s="631" t="s">
        <v>142</v>
      </c>
    </row>
    <row r="9" spans="1:8">
      <c r="A9" s="1195"/>
      <c r="B9" s="643" t="s">
        <v>29</v>
      </c>
      <c r="C9" s="643" t="s">
        <v>30</v>
      </c>
      <c r="D9" s="658" t="s">
        <v>981</v>
      </c>
      <c r="E9" s="658" t="s">
        <v>143</v>
      </c>
      <c r="F9" s="658" t="s">
        <v>981</v>
      </c>
      <c r="G9" s="658" t="s">
        <v>143</v>
      </c>
    </row>
    <row r="10" spans="1:8">
      <c r="A10" s="350" t="s">
        <v>33</v>
      </c>
      <c r="B10" s="351">
        <v>170812.12304000001</v>
      </c>
      <c r="C10" s="352">
        <v>0.12854813214471933</v>
      </c>
      <c r="D10" s="759">
        <v>1531.4215400000103</v>
      </c>
      <c r="E10" s="353">
        <v>9.0466398498474376E-3</v>
      </c>
      <c r="F10" s="354">
        <v>11140.975520000007</v>
      </c>
      <c r="G10" s="353">
        <v>6.9774506496889321E-2</v>
      </c>
      <c r="H10" s="51"/>
    </row>
    <row r="11" spans="1:8">
      <c r="A11" s="350" t="s">
        <v>34</v>
      </c>
      <c r="B11" s="351">
        <v>455385.43398999999</v>
      </c>
      <c r="C11" s="352">
        <v>0.34270955657882962</v>
      </c>
      <c r="D11" s="760">
        <v>5525.1486799999839</v>
      </c>
      <c r="E11" s="353">
        <v>1.2281921432990117E-2</v>
      </c>
      <c r="F11" s="354">
        <v>47039.342729999975</v>
      </c>
      <c r="G11" s="353">
        <v>0.1151947912244109</v>
      </c>
      <c r="H11" s="51"/>
    </row>
    <row r="12" spans="1:8">
      <c r="A12" s="350" t="s">
        <v>198</v>
      </c>
      <c r="B12" s="351">
        <v>17721.179479999999</v>
      </c>
      <c r="C12" s="352">
        <v>5.6404992232277074E-3</v>
      </c>
      <c r="D12" s="760">
        <v>454.12496000000101</v>
      </c>
      <c r="E12" s="353">
        <v>2.6300082592198848E-2</v>
      </c>
      <c r="F12" s="354">
        <v>3844.6717199999985</v>
      </c>
      <c r="G12" s="353">
        <v>0.27706334954696121</v>
      </c>
    </row>
    <row r="13" spans="1:8">
      <c r="A13" s="350" t="s">
        <v>199</v>
      </c>
      <c r="B13" s="351">
        <v>7494.9797500000004</v>
      </c>
      <c r="C13" s="352">
        <v>6.9414765419911664E-2</v>
      </c>
      <c r="D13" s="760">
        <v>121.07902000000013</v>
      </c>
      <c r="E13" s="353">
        <v>1.6419941688040618E-2</v>
      </c>
      <c r="F13" s="354">
        <v>855.41557000000103</v>
      </c>
      <c r="G13" s="353">
        <v>0.12883610231176368</v>
      </c>
      <c r="H13" s="997"/>
    </row>
    <row r="14" spans="1:8">
      <c r="A14" s="350" t="s">
        <v>46</v>
      </c>
      <c r="B14" s="351">
        <v>92236.917440000005</v>
      </c>
      <c r="C14" s="352">
        <v>1.333643350959271E-2</v>
      </c>
      <c r="D14" s="760">
        <v>1070.0004100000078</v>
      </c>
      <c r="E14" s="353">
        <v>1.1736718152352443E-2</v>
      </c>
      <c r="F14" s="354">
        <v>8035.0200199999963</v>
      </c>
      <c r="G14" s="353">
        <v>9.542564082518501E-2</v>
      </c>
    </row>
    <row r="15" spans="1:8">
      <c r="A15" s="350" t="s">
        <v>36</v>
      </c>
      <c r="B15" s="351">
        <v>111020.70637</v>
      </c>
      <c r="C15" s="352">
        <v>8.3550887251186562E-2</v>
      </c>
      <c r="D15" s="760">
        <v>2540.7738899999968</v>
      </c>
      <c r="E15" s="353">
        <v>2.342160279707417E-2</v>
      </c>
      <c r="F15" s="354">
        <v>19877.906550000014</v>
      </c>
      <c r="G15" s="353">
        <v>0.21809629053811541</v>
      </c>
      <c r="H15" s="997"/>
    </row>
    <row r="16" spans="1:8">
      <c r="A16" s="350" t="s">
        <v>37</v>
      </c>
      <c r="B16" s="351">
        <v>86709.104560000007</v>
      </c>
      <c r="C16" s="352">
        <v>6.5254697575060167E-2</v>
      </c>
      <c r="D16" s="760">
        <v>891.4104300000181</v>
      </c>
      <c r="E16" s="353">
        <v>1.0387256835981518E-2</v>
      </c>
      <c r="F16" s="354">
        <v>8179.9053799999965</v>
      </c>
      <c r="G16" s="353">
        <v>0.10416387108762559</v>
      </c>
      <c r="H16" s="997"/>
    </row>
    <row r="17" spans="1:10">
      <c r="A17" s="350" t="s">
        <v>38</v>
      </c>
      <c r="B17" s="351">
        <v>387399.05757</v>
      </c>
      <c r="C17" s="352">
        <v>0.29154502829747214</v>
      </c>
      <c r="D17" s="760">
        <v>4857.2816900000325</v>
      </c>
      <c r="E17" s="353">
        <v>1.2697388876878435E-2</v>
      </c>
      <c r="F17" s="354">
        <v>30350.66584999999</v>
      </c>
      <c r="G17" s="353">
        <v>8.5004348300779409E-2</v>
      </c>
      <c r="H17" s="997"/>
      <c r="I17" s="997"/>
      <c r="J17" s="997"/>
    </row>
    <row r="18" spans="1:10" ht="18.75" customHeight="1">
      <c r="A18" s="829" t="s">
        <v>321</v>
      </c>
      <c r="B18" s="830">
        <v>1328779.5022</v>
      </c>
      <c r="C18" s="831">
        <v>1</v>
      </c>
      <c r="D18" s="832">
        <v>16991.240620000055</v>
      </c>
      <c r="E18" s="831">
        <v>1.2952731105807302E-2</v>
      </c>
      <c r="F18" s="833">
        <v>129323.90334000019</v>
      </c>
      <c r="G18" s="831">
        <v>0.10781883336316378</v>
      </c>
      <c r="H18" s="997"/>
      <c r="I18" s="997"/>
      <c r="J18" s="997"/>
    </row>
    <row r="19" spans="1:10" ht="12.75" customHeight="1">
      <c r="A19" s="22" t="s">
        <v>515</v>
      </c>
      <c r="B19" s="997"/>
      <c r="C19" s="997"/>
      <c r="D19" s="997"/>
      <c r="E19" s="997"/>
      <c r="F19" s="997"/>
      <c r="G19" s="997"/>
      <c r="H19" s="997"/>
      <c r="I19" s="997"/>
      <c r="J19" s="997"/>
    </row>
    <row r="20" spans="1:10" ht="12.75" customHeight="1">
      <c r="A20" s="997"/>
      <c r="B20" s="997"/>
      <c r="C20" s="997"/>
      <c r="D20" s="997"/>
      <c r="E20" s="997"/>
      <c r="F20" s="997"/>
      <c r="G20" s="997"/>
      <c r="H20" s="997"/>
      <c r="I20" s="997"/>
      <c r="J20" s="997"/>
    </row>
    <row r="22" spans="1:10">
      <c r="A22" s="694" t="s">
        <v>909</v>
      </c>
      <c r="B22" s="910"/>
      <c r="C22" s="910"/>
      <c r="D22" s="910"/>
      <c r="E22" s="910"/>
      <c r="F22" s="910"/>
      <c r="G22" s="910"/>
      <c r="H22" s="910"/>
      <c r="I22" s="910"/>
      <c r="J22" s="911" t="str">
        <f>Naslovnica!A20</f>
        <v>Listopad 2025.</v>
      </c>
    </row>
    <row r="23" spans="1:10">
      <c r="A23" s="912" t="s">
        <v>910</v>
      </c>
      <c r="B23" s="910"/>
      <c r="C23" s="910"/>
      <c r="D23" s="910"/>
      <c r="E23" s="910"/>
      <c r="F23" s="910"/>
      <c r="G23" s="910"/>
      <c r="H23" s="910"/>
      <c r="I23" s="910"/>
      <c r="J23" s="913" t="str">
        <f>Naslovnica!A24</f>
        <v>October 2025</v>
      </c>
    </row>
    <row r="24" spans="1:10">
      <c r="A24" s="910"/>
      <c r="B24" s="910"/>
      <c r="C24" s="910"/>
      <c r="D24" s="910"/>
      <c r="E24" s="910"/>
      <c r="F24" s="910"/>
      <c r="G24" s="910"/>
      <c r="H24" s="910"/>
      <c r="I24" s="910"/>
      <c r="J24" s="910"/>
    </row>
    <row r="25" spans="1:10" ht="21.75" customHeight="1">
      <c r="A25" s="914"/>
      <c r="B25" s="915" t="s">
        <v>1291</v>
      </c>
      <c r="C25" s="1194" t="s">
        <v>1219</v>
      </c>
      <c r="D25" s="1194"/>
      <c r="E25" s="1194"/>
      <c r="F25" s="1194"/>
      <c r="G25" s="1194"/>
      <c r="H25" s="1194"/>
      <c r="I25" s="1194"/>
      <c r="J25" s="916"/>
    </row>
    <row r="26" spans="1:10" ht="45">
      <c r="A26" s="1027" t="s">
        <v>983</v>
      </c>
      <c r="B26" s="914" t="str">
        <f>J22</f>
        <v>Listopad 2025.</v>
      </c>
      <c r="C26" s="914" t="s">
        <v>218</v>
      </c>
      <c r="D26" s="914" t="s">
        <v>59</v>
      </c>
      <c r="E26" s="914" t="s">
        <v>50</v>
      </c>
      <c r="F26" s="914" t="s">
        <v>1210</v>
      </c>
      <c r="G26" s="914" t="s">
        <v>1211</v>
      </c>
      <c r="H26" s="914" t="s">
        <v>1212</v>
      </c>
      <c r="I26" s="914" t="s">
        <v>1216</v>
      </c>
      <c r="J26" s="914" t="s">
        <v>911</v>
      </c>
    </row>
    <row r="27" spans="1:10" ht="56.25">
      <c r="A27" s="914"/>
      <c r="B27" s="917" t="str">
        <f>J23</f>
        <v>October 2025</v>
      </c>
      <c r="C27" s="917" t="s">
        <v>219</v>
      </c>
      <c r="D27" s="917" t="s">
        <v>51</v>
      </c>
      <c r="E27" s="917" t="s">
        <v>52</v>
      </c>
      <c r="F27" s="917" t="s">
        <v>1213</v>
      </c>
      <c r="G27" s="917" t="s">
        <v>1214</v>
      </c>
      <c r="H27" s="917" t="s">
        <v>1215</v>
      </c>
      <c r="I27" s="918" t="s">
        <v>1217</v>
      </c>
      <c r="J27" s="914" t="s">
        <v>912</v>
      </c>
    </row>
    <row r="28" spans="1:10">
      <c r="A28" s="919" t="s">
        <v>33</v>
      </c>
      <c r="B28" s="660">
        <v>38.099499999999999</v>
      </c>
      <c r="C28" s="920">
        <v>4.0531601736164546E-3</v>
      </c>
      <c r="D28" s="920">
        <v>2.600595683716711E-2</v>
      </c>
      <c r="E28" s="920">
        <v>3.4505698001830121E-2</v>
      </c>
      <c r="F28" s="920">
        <v>4.0961117431941529E-2</v>
      </c>
      <c r="G28" s="920">
        <v>1.2310417278937225E-2</v>
      </c>
      <c r="H28" s="920">
        <v>2.3543926397444181E-2</v>
      </c>
      <c r="I28" s="920">
        <v>4.9269908132709261E-2</v>
      </c>
      <c r="J28" s="1010">
        <v>37958</v>
      </c>
    </row>
    <row r="29" spans="1:10">
      <c r="A29" s="919" t="s">
        <v>34</v>
      </c>
      <c r="B29" s="659">
        <v>47.881100000000004</v>
      </c>
      <c r="C29" s="920">
        <v>9.2491299958055162E-3</v>
      </c>
      <c r="D29" s="920">
        <v>7.9266079861150418E-2</v>
      </c>
      <c r="E29" s="920">
        <v>9.5536956362571646E-2</v>
      </c>
      <c r="F29" s="920">
        <v>9.9769017529008019E-2</v>
      </c>
      <c r="G29" s="920">
        <v>6.3880357940754973E-2</v>
      </c>
      <c r="H29" s="920">
        <v>3.7155168525111915E-2</v>
      </c>
      <c r="I29" s="920">
        <v>5.976316820940597E-2</v>
      </c>
      <c r="J29" s="1010">
        <v>37893</v>
      </c>
    </row>
    <row r="30" spans="1:10">
      <c r="A30" s="919" t="s">
        <v>198</v>
      </c>
      <c r="B30" s="659">
        <v>221.83080000000001</v>
      </c>
      <c r="C30" s="920">
        <v>1.1413525435707061E-2</v>
      </c>
      <c r="D30" s="920">
        <v>9.1742347176062777E-2</v>
      </c>
      <c r="E30" s="920">
        <v>0.11079241881775626</v>
      </c>
      <c r="F30" s="920">
        <v>0.11031982372662608</v>
      </c>
      <c r="G30" s="920">
        <v>6.7771086360729482E-2</v>
      </c>
      <c r="H30" s="920" t="s">
        <v>138</v>
      </c>
      <c r="I30" s="920">
        <v>6.6808647690157708E-2</v>
      </c>
      <c r="J30" s="1010">
        <v>43062</v>
      </c>
    </row>
    <row r="31" spans="1:10">
      <c r="A31" s="919" t="s">
        <v>199</v>
      </c>
      <c r="B31" s="659">
        <v>157.23599999999999</v>
      </c>
      <c r="C31" s="920">
        <v>4.392893439276957E-3</v>
      </c>
      <c r="D31" s="920">
        <v>2.0641844524069031E-2</v>
      </c>
      <c r="E31" s="920">
        <v>2.5109430803353039E-2</v>
      </c>
      <c r="F31" s="920">
        <v>3.0133728953474659E-2</v>
      </c>
      <c r="G31" s="920">
        <v>1.2943033045138108E-2</v>
      </c>
      <c r="H31" s="920" t="s">
        <v>138</v>
      </c>
      <c r="I31" s="920">
        <v>2.1568404742929426E-2</v>
      </c>
      <c r="J31" s="1010">
        <v>43062</v>
      </c>
    </row>
    <row r="32" spans="1:10">
      <c r="A32" s="919" t="s">
        <v>46</v>
      </c>
      <c r="B32" s="659">
        <v>29.3186</v>
      </c>
      <c r="C32" s="920">
        <v>6.7197978223321186E-3</v>
      </c>
      <c r="D32" s="920">
        <v>6.0803745554144362E-2</v>
      </c>
      <c r="E32" s="920">
        <v>6.9861808999383213E-2</v>
      </c>
      <c r="F32" s="920">
        <v>8.0937434689093646E-2</v>
      </c>
      <c r="G32" s="920">
        <v>5.0005424464996118E-2</v>
      </c>
      <c r="H32" s="920">
        <v>3.9740609921257386E-2</v>
      </c>
      <c r="I32" s="920">
        <v>3.6644331012527287E-2</v>
      </c>
      <c r="J32" s="1010">
        <v>37923</v>
      </c>
    </row>
    <row r="33" spans="1:10">
      <c r="A33" s="919" t="s">
        <v>36</v>
      </c>
      <c r="B33" s="659">
        <v>45.185000000000002</v>
      </c>
      <c r="C33" s="920">
        <v>1.2773702177065749E-2</v>
      </c>
      <c r="D33" s="921">
        <v>0.10917731617629012</v>
      </c>
      <c r="E33" s="920">
        <v>0.12443293094137831</v>
      </c>
      <c r="F33" s="920">
        <v>0.12439411143844215</v>
      </c>
      <c r="G33" s="920">
        <v>9.1619877349843559E-2</v>
      </c>
      <c r="H33" s="920">
        <v>6.2392473935375392E-2</v>
      </c>
      <c r="I33" s="920">
        <v>6.113183755325835E-2</v>
      </c>
      <c r="J33" s="1010">
        <v>38425</v>
      </c>
    </row>
    <row r="34" spans="1:10">
      <c r="A34" s="919" t="s">
        <v>37</v>
      </c>
      <c r="B34" s="659">
        <v>30.998000000000001</v>
      </c>
      <c r="C34" s="920">
        <v>3.2364554340087448E-3</v>
      </c>
      <c r="D34" s="921">
        <v>1.719498588961077E-2</v>
      </c>
      <c r="E34" s="920">
        <v>2.4622270114467604E-2</v>
      </c>
      <c r="F34" s="920">
        <v>3.6815691354994629E-2</v>
      </c>
      <c r="G34" s="920">
        <v>5.7144537029798492E-3</v>
      </c>
      <c r="H34" s="920">
        <v>2.6274692701998559E-2</v>
      </c>
      <c r="I34" s="920">
        <v>4.1939678886665943E-2</v>
      </c>
      <c r="J34" s="1010">
        <v>38425</v>
      </c>
    </row>
    <row r="35" spans="1:10">
      <c r="A35" s="919" t="s">
        <v>38</v>
      </c>
      <c r="B35" s="659">
        <v>41.288600000000002</v>
      </c>
      <c r="C35" s="920">
        <v>1.0051935407324963E-2</v>
      </c>
      <c r="D35" s="920">
        <v>5.3872071060289128E-2</v>
      </c>
      <c r="E35" s="920">
        <v>6.0495770972406548E-2</v>
      </c>
      <c r="F35" s="920">
        <v>5.4475997326157266E-2</v>
      </c>
      <c r="G35" s="920">
        <v>4.6337128027799102E-2</v>
      </c>
      <c r="H35" s="920">
        <v>3.881227614276872E-2</v>
      </c>
      <c r="I35" s="920">
        <v>5.0019740653613365E-2</v>
      </c>
      <c r="J35" s="1010">
        <v>37474</v>
      </c>
    </row>
    <row r="36" spans="1:10">
      <c r="A36" s="922" t="s">
        <v>515</v>
      </c>
      <c r="B36" s="691"/>
      <c r="C36" s="923"/>
      <c r="D36" s="923"/>
      <c r="E36" s="923"/>
      <c r="F36" s="923"/>
      <c r="G36" s="924"/>
      <c r="H36" s="924"/>
      <c r="I36" s="910"/>
      <c r="J36" s="910"/>
    </row>
    <row r="37" spans="1:10">
      <c r="A37" s="925" t="s">
        <v>112</v>
      </c>
      <c r="B37" s="910"/>
      <c r="C37" s="910"/>
      <c r="D37" s="910"/>
      <c r="E37" s="910"/>
      <c r="F37" s="910"/>
      <c r="G37" s="926"/>
      <c r="H37" s="926"/>
      <c r="I37" s="910"/>
      <c r="J37" s="910"/>
    </row>
    <row r="38" spans="1:10">
      <c r="A38" s="927" t="s">
        <v>200</v>
      </c>
      <c r="B38" s="924"/>
      <c r="C38" s="924"/>
      <c r="D38" s="924"/>
      <c r="E38" s="924"/>
      <c r="F38" s="924"/>
      <c r="G38" s="924"/>
      <c r="H38" s="924"/>
      <c r="I38" s="924"/>
      <c r="J38" s="910"/>
    </row>
    <row r="39" spans="1:10">
      <c r="A39" s="925" t="s">
        <v>201</v>
      </c>
      <c r="B39" s="926"/>
      <c r="C39" s="926"/>
      <c r="D39" s="926"/>
      <c r="E39" s="926"/>
      <c r="F39" s="926"/>
      <c r="G39" s="926"/>
      <c r="H39" s="926"/>
      <c r="I39" s="926"/>
      <c r="J39" s="910"/>
    </row>
    <row r="40" spans="1:10">
      <c r="A40" s="927" t="s">
        <v>875</v>
      </c>
      <c r="B40" s="924"/>
      <c r="C40" s="924"/>
      <c r="D40" s="924"/>
      <c r="E40" s="924"/>
      <c r="F40" s="924"/>
      <c r="G40" s="910"/>
      <c r="H40" s="910"/>
      <c r="I40" s="924"/>
      <c r="J40" s="910"/>
    </row>
    <row r="41" spans="1:10">
      <c r="B41" s="244"/>
      <c r="C41" s="244"/>
      <c r="D41" s="244"/>
      <c r="E41" s="244"/>
      <c r="F41" s="244"/>
      <c r="G41" s="261"/>
      <c r="H41" s="261"/>
      <c r="I41" s="244"/>
    </row>
    <row r="42" spans="1:10">
      <c r="A42" s="243"/>
      <c r="B42" s="243"/>
      <c r="C42" s="243"/>
      <c r="D42" s="243"/>
      <c r="E42" s="243"/>
      <c r="F42" s="243"/>
      <c r="I42" s="243"/>
    </row>
    <row r="43" spans="1:10">
      <c r="A43" s="571" t="s">
        <v>81</v>
      </c>
      <c r="B43" s="261"/>
      <c r="C43" s="261"/>
      <c r="D43" s="261"/>
      <c r="E43" s="261"/>
      <c r="F43" s="261"/>
      <c r="I43" s="7"/>
    </row>
    <row r="69" spans="10:10">
      <c r="J69" s="26" t="s">
        <v>764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6" t="s">
        <v>626</v>
      </c>
      <c r="S1" s="122" t="str">
        <f>Naslovnica!A20</f>
        <v>Listopad 2025.</v>
      </c>
    </row>
    <row r="2" spans="1:20" ht="12.75" customHeight="1">
      <c r="A2" s="513" t="s">
        <v>867</v>
      </c>
      <c r="S2" s="490" t="str">
        <f>Naslovnica!A24</f>
        <v>October 2025</v>
      </c>
    </row>
    <row r="3" spans="1:20" ht="12.75" customHeight="1"/>
    <row r="4" spans="1:20" ht="12.75" customHeight="1">
      <c r="P4" s="68"/>
      <c r="Q4" s="68"/>
      <c r="R4" s="68"/>
      <c r="S4" s="13" t="s">
        <v>1270</v>
      </c>
    </row>
    <row r="5" spans="1:20" ht="33" customHeight="1">
      <c r="A5" s="1202" t="s">
        <v>514</v>
      </c>
      <c r="B5" s="1170" t="s">
        <v>53</v>
      </c>
      <c r="C5" s="1170"/>
      <c r="D5" s="1170" t="s">
        <v>54</v>
      </c>
      <c r="E5" s="1203"/>
      <c r="F5" s="1204" t="s">
        <v>198</v>
      </c>
      <c r="G5" s="1205"/>
      <c r="H5" s="1204" t="s">
        <v>199</v>
      </c>
      <c r="I5" s="1205"/>
      <c r="J5" s="1170" t="s">
        <v>55</v>
      </c>
      <c r="K5" s="1170"/>
      <c r="L5" s="1170" t="s">
        <v>56</v>
      </c>
      <c r="M5" s="1170"/>
      <c r="N5" s="1170" t="s">
        <v>57</v>
      </c>
      <c r="O5" s="1170"/>
      <c r="P5" s="1170" t="s">
        <v>58</v>
      </c>
      <c r="Q5" s="1170"/>
      <c r="R5" s="1170" t="s">
        <v>399</v>
      </c>
      <c r="S5" s="1170"/>
    </row>
    <row r="6" spans="1:20">
      <c r="A6" s="1202"/>
      <c r="B6" s="661" t="s">
        <v>31</v>
      </c>
      <c r="C6" s="661" t="s">
        <v>32</v>
      </c>
      <c r="D6" s="661" t="s">
        <v>31</v>
      </c>
      <c r="E6" s="661" t="s">
        <v>32</v>
      </c>
      <c r="F6" s="661" t="s">
        <v>31</v>
      </c>
      <c r="G6" s="661" t="s">
        <v>32</v>
      </c>
      <c r="H6" s="661" t="s">
        <v>31</v>
      </c>
      <c r="I6" s="661" t="s">
        <v>32</v>
      </c>
      <c r="J6" s="661" t="s">
        <v>31</v>
      </c>
      <c r="K6" s="661" t="s">
        <v>32</v>
      </c>
      <c r="L6" s="661" t="s">
        <v>32</v>
      </c>
      <c r="M6" s="661" t="s">
        <v>32</v>
      </c>
      <c r="N6" s="661" t="s">
        <v>31</v>
      </c>
      <c r="O6" s="661" t="s">
        <v>32</v>
      </c>
      <c r="P6" s="661" t="s">
        <v>31</v>
      </c>
      <c r="Q6" s="661" t="s">
        <v>32</v>
      </c>
      <c r="R6" s="661" t="s">
        <v>31</v>
      </c>
      <c r="S6" s="661" t="s">
        <v>32</v>
      </c>
    </row>
    <row r="7" spans="1:20">
      <c r="A7" s="1202"/>
      <c r="B7" s="662" t="s">
        <v>29</v>
      </c>
      <c r="C7" s="662" t="s">
        <v>30</v>
      </c>
      <c r="D7" s="662" t="s">
        <v>29</v>
      </c>
      <c r="E7" s="662" t="s">
        <v>30</v>
      </c>
      <c r="F7" s="662" t="s">
        <v>29</v>
      </c>
      <c r="G7" s="662" t="s">
        <v>30</v>
      </c>
      <c r="H7" s="662" t="s">
        <v>29</v>
      </c>
      <c r="I7" s="662" t="s">
        <v>30</v>
      </c>
      <c r="J7" s="662" t="s">
        <v>29</v>
      </c>
      <c r="K7" s="662" t="s">
        <v>30</v>
      </c>
      <c r="L7" s="662" t="s">
        <v>30</v>
      </c>
      <c r="M7" s="662" t="s">
        <v>30</v>
      </c>
      <c r="N7" s="662" t="s">
        <v>29</v>
      </c>
      <c r="O7" s="662" t="s">
        <v>30</v>
      </c>
      <c r="P7" s="662" t="s">
        <v>29</v>
      </c>
      <c r="Q7" s="662" t="s">
        <v>30</v>
      </c>
      <c r="R7" s="662" t="s">
        <v>29</v>
      </c>
      <c r="S7" s="662" t="s">
        <v>30</v>
      </c>
    </row>
    <row r="8" spans="1:20" ht="18">
      <c r="A8" s="337" t="s">
        <v>400</v>
      </c>
      <c r="B8" s="355">
        <v>3001.3878600000003</v>
      </c>
      <c r="C8" s="356">
        <v>1.7571281315152232E-2</v>
      </c>
      <c r="D8" s="355">
        <v>5118.76919</v>
      </c>
      <c r="E8" s="356">
        <v>1.1240520255273303E-2</v>
      </c>
      <c r="F8" s="355">
        <v>490.41432000000003</v>
      </c>
      <c r="G8" s="356">
        <v>2.7673909660103514E-2</v>
      </c>
      <c r="H8" s="355">
        <v>168.01851000000002</v>
      </c>
      <c r="I8" s="356">
        <v>2.2417473509518164E-2</v>
      </c>
      <c r="J8" s="355">
        <v>2659.29234</v>
      </c>
      <c r="K8" s="356">
        <v>2.8831105958521081E-2</v>
      </c>
      <c r="L8" s="355">
        <v>6018.3008299999992</v>
      </c>
      <c r="M8" s="356">
        <v>5.4208814108400234E-2</v>
      </c>
      <c r="N8" s="355">
        <v>6248.6940299999997</v>
      </c>
      <c r="O8" s="356">
        <v>7.2065027809362248E-2</v>
      </c>
      <c r="P8" s="355">
        <v>5767.2534900000001</v>
      </c>
      <c r="Q8" s="356">
        <v>1.4887112871613938E-2</v>
      </c>
      <c r="R8" s="355">
        <v>29472.130569999998</v>
      </c>
      <c r="S8" s="356">
        <v>2.217985041882008E-2</v>
      </c>
      <c r="T8" s="51"/>
    </row>
    <row r="9" spans="1:20" ht="18">
      <c r="A9" s="337" t="s">
        <v>401</v>
      </c>
      <c r="B9" s="355">
        <v>1.0818699999999999</v>
      </c>
      <c r="C9" s="356">
        <v>6.3336839499389921E-6</v>
      </c>
      <c r="D9" s="355">
        <v>56.738169999999997</v>
      </c>
      <c r="E9" s="356">
        <v>1.2459373053547274E-4</v>
      </c>
      <c r="F9" s="355">
        <v>70.658720000000002</v>
      </c>
      <c r="G9" s="356">
        <v>3.9872470159079965E-3</v>
      </c>
      <c r="H9" s="355">
        <v>0</v>
      </c>
      <c r="I9" s="356">
        <v>0</v>
      </c>
      <c r="J9" s="355">
        <v>0.50973999999999997</v>
      </c>
      <c r="K9" s="356">
        <v>5.5264205932682585E-6</v>
      </c>
      <c r="L9" s="355">
        <v>685.87379999999996</v>
      </c>
      <c r="M9" s="356">
        <v>6.1778907994571091E-3</v>
      </c>
      <c r="N9" s="355">
        <v>112.51514999999999</v>
      </c>
      <c r="O9" s="356">
        <v>1.2976163298756627E-3</v>
      </c>
      <c r="P9" s="355">
        <v>1312.2641400000002</v>
      </c>
      <c r="Q9" s="356">
        <v>3.3873705054624534E-3</v>
      </c>
      <c r="R9" s="355">
        <v>2239.6415900000002</v>
      </c>
      <c r="S9" s="356">
        <v>1.6854877641093585E-3</v>
      </c>
      <c r="T9" s="51"/>
    </row>
    <row r="10" spans="1:20" ht="18">
      <c r="A10" s="337" t="s">
        <v>402</v>
      </c>
      <c r="B10" s="355">
        <v>169256.95168</v>
      </c>
      <c r="C10" s="356">
        <v>0.99089542946122522</v>
      </c>
      <c r="D10" s="355">
        <v>451377.49071000004</v>
      </c>
      <c r="E10" s="356">
        <v>0.99119878993805399</v>
      </c>
      <c r="F10" s="355">
        <v>17193.902260000003</v>
      </c>
      <c r="G10" s="356">
        <v>0.97024592970264345</v>
      </c>
      <c r="H10" s="355">
        <v>7335.7853800000003</v>
      </c>
      <c r="I10" s="356">
        <v>0.97875986656268188</v>
      </c>
      <c r="J10" s="355">
        <v>89743.513090000008</v>
      </c>
      <c r="K10" s="356">
        <v>0.97296739289209322</v>
      </c>
      <c r="L10" s="355">
        <v>104405.18096</v>
      </c>
      <c r="M10" s="356">
        <v>0.94041178839086514</v>
      </c>
      <c r="N10" s="355">
        <v>80582.143879999989</v>
      </c>
      <c r="O10" s="356">
        <v>0.92933890053986679</v>
      </c>
      <c r="P10" s="355">
        <v>380436.75290999998</v>
      </c>
      <c r="Q10" s="356">
        <v>0.98202808163396194</v>
      </c>
      <c r="R10" s="355">
        <v>1300331.7208700001</v>
      </c>
      <c r="S10" s="356">
        <v>0.97859104536884889</v>
      </c>
      <c r="T10" s="51"/>
    </row>
    <row r="11" spans="1:20" ht="18.75">
      <c r="A11" s="337" t="s">
        <v>403</v>
      </c>
      <c r="B11" s="357">
        <v>144142.83780000001</v>
      </c>
      <c r="C11" s="358">
        <v>0.8438677274279901</v>
      </c>
      <c r="D11" s="357">
        <v>336783.33399999997</v>
      </c>
      <c r="E11" s="358">
        <v>0.73955666820473964</v>
      </c>
      <c r="F11" s="357">
        <v>3439.9150299999997</v>
      </c>
      <c r="G11" s="358">
        <v>0.19411320978280622</v>
      </c>
      <c r="H11" s="357">
        <v>3246.2306600000002</v>
      </c>
      <c r="I11" s="358">
        <v>0.43312067120661685</v>
      </c>
      <c r="J11" s="357">
        <v>24969.375029999999</v>
      </c>
      <c r="K11" s="358">
        <v>0.27070912301728378</v>
      </c>
      <c r="L11" s="357">
        <v>52071.787170000003</v>
      </c>
      <c r="M11" s="358">
        <v>0.46902770578032255</v>
      </c>
      <c r="N11" s="357">
        <v>58082.831629999993</v>
      </c>
      <c r="O11" s="358">
        <v>0.66985851068506475</v>
      </c>
      <c r="P11" s="357">
        <v>188576.03919000001</v>
      </c>
      <c r="Q11" s="358">
        <v>0.48677464674843407</v>
      </c>
      <c r="R11" s="357">
        <v>811312.35051000002</v>
      </c>
      <c r="S11" s="358">
        <v>0.61056958656291427</v>
      </c>
    </row>
    <row r="12" spans="1:20" ht="19.5">
      <c r="A12" s="344" t="s">
        <v>404</v>
      </c>
      <c r="B12" s="357">
        <v>12428.055490000001</v>
      </c>
      <c r="C12" s="358">
        <v>7.275862680910293E-2</v>
      </c>
      <c r="D12" s="357">
        <v>111854.98706</v>
      </c>
      <c r="E12" s="358">
        <v>0.24562706405233778</v>
      </c>
      <c r="F12" s="357">
        <v>2392.82969</v>
      </c>
      <c r="G12" s="358">
        <v>0.13502654790560253</v>
      </c>
      <c r="H12" s="357">
        <v>9.930530000000001</v>
      </c>
      <c r="I12" s="358">
        <v>1.324957549084773E-3</v>
      </c>
      <c r="J12" s="357">
        <v>10676.55618</v>
      </c>
      <c r="K12" s="358">
        <v>0.11575144179059421</v>
      </c>
      <c r="L12" s="357">
        <v>24313.135469999997</v>
      </c>
      <c r="M12" s="358">
        <v>0.21899640418699082</v>
      </c>
      <c r="N12" s="357">
        <v>0</v>
      </c>
      <c r="O12" s="358">
        <v>0</v>
      </c>
      <c r="P12" s="357">
        <v>82661.182809999998</v>
      </c>
      <c r="Q12" s="358">
        <v>0.21337476508139125</v>
      </c>
      <c r="R12" s="357">
        <v>244336.67723000003</v>
      </c>
      <c r="S12" s="358">
        <v>0.18388052875652428</v>
      </c>
    </row>
    <row r="13" spans="1:20" ht="19.5">
      <c r="A13" s="344" t="s">
        <v>405</v>
      </c>
      <c r="B13" s="357">
        <v>117214.59495999999</v>
      </c>
      <c r="C13" s="358">
        <v>0.68621941526870323</v>
      </c>
      <c r="D13" s="357">
        <v>210107.17937999999</v>
      </c>
      <c r="E13" s="358">
        <v>0.46138317981069804</v>
      </c>
      <c r="F13" s="357">
        <v>428.80739999999997</v>
      </c>
      <c r="G13" s="358">
        <v>2.4197452572722326E-2</v>
      </c>
      <c r="H13" s="357">
        <v>2609.6591500000004</v>
      </c>
      <c r="I13" s="358">
        <v>0.34818761851891611</v>
      </c>
      <c r="J13" s="357">
        <v>11095.75577</v>
      </c>
      <c r="K13" s="358">
        <v>0.12029625531683429</v>
      </c>
      <c r="L13" s="357">
        <v>14419.827020000001</v>
      </c>
      <c r="M13" s="358">
        <v>0.12988412252606971</v>
      </c>
      <c r="N13" s="357">
        <v>43964.398799999995</v>
      </c>
      <c r="O13" s="358">
        <v>0.50703324677650963</v>
      </c>
      <c r="P13" s="357">
        <v>101085.73362999997</v>
      </c>
      <c r="Q13" s="358">
        <v>0.26093438217499099</v>
      </c>
      <c r="R13" s="357">
        <v>500925.95610999997</v>
      </c>
      <c r="S13" s="358">
        <v>0.37698200172652913</v>
      </c>
    </row>
    <row r="14" spans="1:20" ht="19.5">
      <c r="A14" s="344" t="s">
        <v>406</v>
      </c>
      <c r="B14" s="357">
        <v>0</v>
      </c>
      <c r="C14" s="358">
        <v>0</v>
      </c>
      <c r="D14" s="357">
        <v>0</v>
      </c>
      <c r="E14" s="358">
        <v>0</v>
      </c>
      <c r="F14" s="357">
        <v>57.145379999999996</v>
      </c>
      <c r="G14" s="358">
        <v>3.2246939355528728E-3</v>
      </c>
      <c r="H14" s="357">
        <v>77.985500000000002</v>
      </c>
      <c r="I14" s="358">
        <v>1.0405031447883501E-2</v>
      </c>
      <c r="J14" s="357">
        <v>0</v>
      </c>
      <c r="K14" s="358">
        <v>0</v>
      </c>
      <c r="L14" s="357">
        <v>0</v>
      </c>
      <c r="M14" s="358">
        <v>0</v>
      </c>
      <c r="N14" s="357">
        <v>0</v>
      </c>
      <c r="O14" s="358">
        <v>0</v>
      </c>
      <c r="P14" s="357">
        <v>0</v>
      </c>
      <c r="Q14" s="358">
        <v>0</v>
      </c>
      <c r="R14" s="357">
        <v>135.13087999999999</v>
      </c>
      <c r="S14" s="358">
        <v>1.016954881576967E-4</v>
      </c>
    </row>
    <row r="15" spans="1:20" ht="19.5">
      <c r="A15" s="344" t="s">
        <v>407</v>
      </c>
      <c r="B15" s="357">
        <v>2479.7309500000001</v>
      </c>
      <c r="C15" s="358">
        <v>1.451730070912584E-2</v>
      </c>
      <c r="D15" s="357">
        <v>2410.34645</v>
      </c>
      <c r="E15" s="358">
        <v>5.2929810053520109E-3</v>
      </c>
      <c r="F15" s="357">
        <v>211.64395999999999</v>
      </c>
      <c r="G15" s="358">
        <v>1.1942995117162486E-2</v>
      </c>
      <c r="H15" s="357">
        <v>446.71295999999995</v>
      </c>
      <c r="I15" s="358">
        <v>5.960162333994299E-2</v>
      </c>
      <c r="J15" s="357">
        <v>2274.6735400000002</v>
      </c>
      <c r="K15" s="358">
        <v>2.4661205113231083E-2</v>
      </c>
      <c r="L15" s="357">
        <v>2005.7522200000001</v>
      </c>
      <c r="M15" s="358">
        <v>1.806646964197885E-2</v>
      </c>
      <c r="N15" s="357">
        <v>4900.3949399999992</v>
      </c>
      <c r="O15" s="358">
        <v>5.6515344795648126E-2</v>
      </c>
      <c r="P15" s="357">
        <v>4829.1227500000005</v>
      </c>
      <c r="Q15" s="358">
        <v>1.2465499492051753E-2</v>
      </c>
      <c r="R15" s="357">
        <v>19558.377769999999</v>
      </c>
      <c r="S15" s="358">
        <v>1.4719054407791863E-2</v>
      </c>
    </row>
    <row r="16" spans="1:20" ht="19.5" customHeight="1">
      <c r="A16" s="345" t="s">
        <v>408</v>
      </c>
      <c r="B16" s="357">
        <v>0</v>
      </c>
      <c r="C16" s="358">
        <v>0</v>
      </c>
      <c r="D16" s="357">
        <v>0</v>
      </c>
      <c r="E16" s="358">
        <v>0</v>
      </c>
      <c r="F16" s="357">
        <v>0</v>
      </c>
      <c r="G16" s="358">
        <v>0</v>
      </c>
      <c r="H16" s="357">
        <v>0</v>
      </c>
      <c r="I16" s="358">
        <v>0</v>
      </c>
      <c r="J16" s="357">
        <v>0</v>
      </c>
      <c r="K16" s="358">
        <v>0</v>
      </c>
      <c r="L16" s="357">
        <v>1430.43308</v>
      </c>
      <c r="M16" s="358">
        <v>1.2884381010283665E-2</v>
      </c>
      <c r="N16" s="357">
        <v>0</v>
      </c>
      <c r="O16" s="358">
        <v>0</v>
      </c>
      <c r="P16" s="357">
        <v>0</v>
      </c>
      <c r="Q16" s="358">
        <v>0</v>
      </c>
      <c r="R16" s="357">
        <v>1430.43308</v>
      </c>
      <c r="S16" s="358">
        <v>1.0765014654497745E-3</v>
      </c>
    </row>
    <row r="17" spans="1:19" ht="18.75" customHeight="1">
      <c r="A17" s="345" t="s">
        <v>409</v>
      </c>
      <c r="B17" s="357">
        <v>997.25579000000005</v>
      </c>
      <c r="C17" s="358">
        <v>5.8383197529340231E-3</v>
      </c>
      <c r="D17" s="357">
        <v>1914.05206</v>
      </c>
      <c r="E17" s="358">
        <v>4.2031473097300549E-3</v>
      </c>
      <c r="F17" s="357">
        <v>349.48859999999996</v>
      </c>
      <c r="G17" s="358">
        <v>1.9721520251766E-2</v>
      </c>
      <c r="H17" s="357">
        <v>101.94252</v>
      </c>
      <c r="I17" s="358">
        <v>1.3601440350789478E-2</v>
      </c>
      <c r="J17" s="357">
        <v>922.38954000000001</v>
      </c>
      <c r="K17" s="358">
        <v>1.0000220796624232E-2</v>
      </c>
      <c r="L17" s="357">
        <v>543.14925000000005</v>
      </c>
      <c r="M17" s="358">
        <v>4.892323856527294E-3</v>
      </c>
      <c r="N17" s="357">
        <v>0</v>
      </c>
      <c r="O17" s="358">
        <v>0</v>
      </c>
      <c r="P17" s="357">
        <v>0</v>
      </c>
      <c r="Q17" s="358">
        <v>0</v>
      </c>
      <c r="R17" s="357">
        <v>4828.2777599999999</v>
      </c>
      <c r="S17" s="358">
        <v>3.6336184872336388E-3</v>
      </c>
    </row>
    <row r="18" spans="1:19" ht="19.5">
      <c r="A18" s="346" t="s">
        <v>410</v>
      </c>
      <c r="B18" s="357">
        <v>0</v>
      </c>
      <c r="C18" s="358">
        <v>0</v>
      </c>
      <c r="D18" s="357">
        <v>0</v>
      </c>
      <c r="E18" s="358">
        <v>0</v>
      </c>
      <c r="F18" s="357">
        <v>0</v>
      </c>
      <c r="G18" s="358">
        <v>0</v>
      </c>
      <c r="H18" s="357">
        <v>0</v>
      </c>
      <c r="I18" s="358">
        <v>0</v>
      </c>
      <c r="J18" s="357">
        <v>0</v>
      </c>
      <c r="K18" s="358">
        <v>0</v>
      </c>
      <c r="L18" s="357">
        <v>0</v>
      </c>
      <c r="M18" s="358">
        <v>0</v>
      </c>
      <c r="N18" s="357">
        <v>0</v>
      </c>
      <c r="O18" s="358">
        <v>0</v>
      </c>
      <c r="P18" s="357">
        <v>0</v>
      </c>
      <c r="Q18" s="358">
        <v>0</v>
      </c>
      <c r="R18" s="357">
        <v>0</v>
      </c>
      <c r="S18" s="358">
        <v>0</v>
      </c>
    </row>
    <row r="19" spans="1:19" ht="18.75">
      <c r="A19" s="337" t="s">
        <v>411</v>
      </c>
      <c r="B19" s="357">
        <v>11023.20061</v>
      </c>
      <c r="C19" s="358">
        <v>6.4534064888124007E-2</v>
      </c>
      <c r="D19" s="357">
        <v>10496.769050000001</v>
      </c>
      <c r="E19" s="358">
        <v>2.3050296026621765E-2</v>
      </c>
      <c r="F19" s="357">
        <v>0</v>
      </c>
      <c r="G19" s="358">
        <v>0</v>
      </c>
      <c r="H19" s="357">
        <v>0</v>
      </c>
      <c r="I19" s="358">
        <v>0</v>
      </c>
      <c r="J19" s="357">
        <v>0</v>
      </c>
      <c r="K19" s="358">
        <v>0</v>
      </c>
      <c r="L19" s="357">
        <v>9359.4901299999983</v>
      </c>
      <c r="M19" s="358">
        <v>8.4304004558472145E-2</v>
      </c>
      <c r="N19" s="357">
        <v>9218.0378900000014</v>
      </c>
      <c r="O19" s="358">
        <v>0.10630991911290703</v>
      </c>
      <c r="P19" s="357">
        <v>0</v>
      </c>
      <c r="Q19" s="358">
        <v>0</v>
      </c>
      <c r="R19" s="357">
        <v>40097.49768</v>
      </c>
      <c r="S19" s="358">
        <v>3.0176186231227912E-2</v>
      </c>
    </row>
    <row r="20" spans="1:19" ht="19.5">
      <c r="A20" s="344" t="s">
        <v>412</v>
      </c>
      <c r="B20" s="357">
        <v>25114.113879999997</v>
      </c>
      <c r="C20" s="358">
        <v>0.14702770203323512</v>
      </c>
      <c r="D20" s="357">
        <v>114594.15671000001</v>
      </c>
      <c r="E20" s="358">
        <v>0.25164212173331418</v>
      </c>
      <c r="F20" s="357">
        <v>13753.987230000001</v>
      </c>
      <c r="G20" s="358">
        <v>0.77613271991983712</v>
      </c>
      <c r="H20" s="357">
        <v>4089.5547199999996</v>
      </c>
      <c r="I20" s="358">
        <v>0.54563919535606498</v>
      </c>
      <c r="J20" s="357">
        <v>64774.138060000005</v>
      </c>
      <c r="K20" s="358">
        <v>0.70225826987480944</v>
      </c>
      <c r="L20" s="357">
        <v>52333.393789999995</v>
      </c>
      <c r="M20" s="358">
        <v>0.47138408261054265</v>
      </c>
      <c r="N20" s="357">
        <v>22499.312249999999</v>
      </c>
      <c r="O20" s="358">
        <v>0.25948038985480215</v>
      </c>
      <c r="P20" s="357">
        <v>191860.71372</v>
      </c>
      <c r="Q20" s="358">
        <v>0.49525343488552798</v>
      </c>
      <c r="R20" s="357">
        <v>489019.37036</v>
      </c>
      <c r="S20" s="358">
        <v>0.36802145880593451</v>
      </c>
    </row>
    <row r="21" spans="1:19" ht="19.5">
      <c r="A21" s="344" t="s">
        <v>413</v>
      </c>
      <c r="B21" s="357">
        <v>1252.789</v>
      </c>
      <c r="C21" s="358">
        <v>7.3343096508454077E-3</v>
      </c>
      <c r="D21" s="357">
        <v>43617.120510000008</v>
      </c>
      <c r="E21" s="358">
        <v>9.5780666869519804E-2</v>
      </c>
      <c r="F21" s="357">
        <v>6320.6116099999999</v>
      </c>
      <c r="G21" s="358">
        <v>0.35666991675883652</v>
      </c>
      <c r="H21" s="357">
        <v>18.532499999999999</v>
      </c>
      <c r="I21" s="358">
        <v>2.4726551129107461E-3</v>
      </c>
      <c r="J21" s="357">
        <v>14920.08063</v>
      </c>
      <c r="K21" s="358">
        <v>0.16175823134706882</v>
      </c>
      <c r="L21" s="357">
        <v>17919.276180000001</v>
      </c>
      <c r="M21" s="358">
        <v>0.16140481156351641</v>
      </c>
      <c r="N21" s="357">
        <v>0</v>
      </c>
      <c r="O21" s="358">
        <v>0</v>
      </c>
      <c r="P21" s="357">
        <v>34961.934370000003</v>
      </c>
      <c r="Q21" s="358">
        <v>9.0247856120530739E-2</v>
      </c>
      <c r="R21" s="357">
        <v>119010.34480000001</v>
      </c>
      <c r="S21" s="358">
        <v>8.9563651996137389E-2</v>
      </c>
    </row>
    <row r="22" spans="1:19" ht="19.5">
      <c r="A22" s="344" t="s">
        <v>414</v>
      </c>
      <c r="B22" s="357">
        <v>17007.08742</v>
      </c>
      <c r="C22" s="358">
        <v>9.9566044559201525E-2</v>
      </c>
      <c r="D22" s="357">
        <v>23289.173930000001</v>
      </c>
      <c r="E22" s="358">
        <v>5.1141675190232196E-2</v>
      </c>
      <c r="F22" s="357">
        <v>2560.6884399999999</v>
      </c>
      <c r="G22" s="358">
        <v>0.14449875883769339</v>
      </c>
      <c r="H22" s="357">
        <v>1034.3803500000001</v>
      </c>
      <c r="I22" s="358">
        <v>0.13800975913243801</v>
      </c>
      <c r="J22" s="357">
        <v>16660.785920000002</v>
      </c>
      <c r="K22" s="358">
        <v>0.180630341759175</v>
      </c>
      <c r="L22" s="357">
        <v>19163.471499999996</v>
      </c>
      <c r="M22" s="358">
        <v>0.17261168784331535</v>
      </c>
      <c r="N22" s="357">
        <v>16492.744470000001</v>
      </c>
      <c r="O22" s="358">
        <v>0.19020775912166973</v>
      </c>
      <c r="P22" s="357">
        <v>82808.477879999991</v>
      </c>
      <c r="Q22" s="358">
        <v>0.21375498043629532</v>
      </c>
      <c r="R22" s="357">
        <v>179016.80991000001</v>
      </c>
      <c r="S22" s="358">
        <v>0.13472273600402104</v>
      </c>
    </row>
    <row r="23" spans="1:19" ht="19.5">
      <c r="A23" s="344" t="s">
        <v>406</v>
      </c>
      <c r="B23" s="357">
        <v>0</v>
      </c>
      <c r="C23" s="358">
        <v>0</v>
      </c>
      <c r="D23" s="357">
        <v>0</v>
      </c>
      <c r="E23" s="358">
        <v>0</v>
      </c>
      <c r="F23" s="357">
        <v>0</v>
      </c>
      <c r="G23" s="358">
        <v>0</v>
      </c>
      <c r="H23" s="357">
        <v>0</v>
      </c>
      <c r="I23" s="358">
        <v>0</v>
      </c>
      <c r="J23" s="357">
        <v>0</v>
      </c>
      <c r="K23" s="358">
        <v>0</v>
      </c>
      <c r="L23" s="357">
        <v>0</v>
      </c>
      <c r="M23" s="358">
        <v>0</v>
      </c>
      <c r="N23" s="357">
        <v>0</v>
      </c>
      <c r="O23" s="358">
        <v>0</v>
      </c>
      <c r="P23" s="357">
        <v>0</v>
      </c>
      <c r="Q23" s="358">
        <v>0</v>
      </c>
      <c r="R23" s="357">
        <v>0</v>
      </c>
      <c r="S23" s="358">
        <v>0</v>
      </c>
    </row>
    <row r="24" spans="1:19" ht="19.5">
      <c r="A24" s="344" t="s">
        <v>415</v>
      </c>
      <c r="B24" s="357">
        <v>0</v>
      </c>
      <c r="C24" s="358">
        <v>0</v>
      </c>
      <c r="D24" s="357">
        <v>0</v>
      </c>
      <c r="E24" s="358">
        <v>0</v>
      </c>
      <c r="F24" s="357">
        <v>1590.0677999999998</v>
      </c>
      <c r="G24" s="358">
        <v>8.9726973410237151E-2</v>
      </c>
      <c r="H24" s="357">
        <v>597.22447999999997</v>
      </c>
      <c r="I24" s="358">
        <v>7.9683267990150367E-2</v>
      </c>
      <c r="J24" s="357">
        <v>8948.4006799999988</v>
      </c>
      <c r="K24" s="358">
        <v>9.7015391758087821E-2</v>
      </c>
      <c r="L24" s="357">
        <v>3054.30926</v>
      </c>
      <c r="M24" s="358">
        <v>2.7511167617206917E-2</v>
      </c>
      <c r="N24" s="357">
        <v>4523.7542100000001</v>
      </c>
      <c r="O24" s="358">
        <v>5.2171617202125924E-2</v>
      </c>
      <c r="P24" s="357">
        <v>0</v>
      </c>
      <c r="Q24" s="358">
        <v>0</v>
      </c>
      <c r="R24" s="357">
        <v>18713.756430000001</v>
      </c>
      <c r="S24" s="358">
        <v>1.4083417464705962E-2</v>
      </c>
    </row>
    <row r="25" spans="1:19" ht="19.5">
      <c r="A25" s="345" t="s">
        <v>408</v>
      </c>
      <c r="B25" s="357">
        <v>0</v>
      </c>
      <c r="C25" s="358">
        <v>0</v>
      </c>
      <c r="D25" s="357">
        <v>7496.8813399999999</v>
      </c>
      <c r="E25" s="358">
        <v>1.6462716607398047E-2</v>
      </c>
      <c r="F25" s="357">
        <v>515.58767999999998</v>
      </c>
      <c r="G25" s="358">
        <v>2.9094433617236865E-2</v>
      </c>
      <c r="H25" s="357">
        <v>0</v>
      </c>
      <c r="I25" s="358">
        <v>0</v>
      </c>
      <c r="J25" s="357">
        <v>2379.8843500000003</v>
      </c>
      <c r="K25" s="358">
        <v>2.5801863462621821E-2</v>
      </c>
      <c r="L25" s="357">
        <v>1891.2439300000001</v>
      </c>
      <c r="M25" s="358">
        <v>1.7035055829040423E-2</v>
      </c>
      <c r="N25" s="357">
        <v>0</v>
      </c>
      <c r="O25" s="358">
        <v>0</v>
      </c>
      <c r="P25" s="357">
        <v>2851.1909299999998</v>
      </c>
      <c r="Q25" s="358">
        <v>7.3598292960471053E-3</v>
      </c>
      <c r="R25" s="357">
        <v>15134.788230000002</v>
      </c>
      <c r="S25" s="358">
        <v>1.138999225945404E-2</v>
      </c>
    </row>
    <row r="26" spans="1:19" ht="19.5">
      <c r="A26" s="345" t="s">
        <v>416</v>
      </c>
      <c r="B26" s="357">
        <v>2508.8974600000001</v>
      </c>
      <c r="C26" s="358">
        <v>1.46880526999036E-2</v>
      </c>
      <c r="D26" s="357">
        <v>30870.245930000001</v>
      </c>
      <c r="E26" s="358">
        <v>6.7789269603975494E-2</v>
      </c>
      <c r="F26" s="357">
        <v>2347.7330999999999</v>
      </c>
      <c r="G26" s="358">
        <v>0.13248176300283149</v>
      </c>
      <c r="H26" s="357">
        <v>530.51976000000002</v>
      </c>
      <c r="I26" s="358">
        <v>7.0783348013715469E-2</v>
      </c>
      <c r="J26" s="357">
        <v>9803.6672299999991</v>
      </c>
      <c r="K26" s="358">
        <v>0.10628788886377601</v>
      </c>
      <c r="L26" s="357">
        <v>10305.092919999999</v>
      </c>
      <c r="M26" s="358">
        <v>9.2821359757463542E-2</v>
      </c>
      <c r="N26" s="357">
        <v>1482.81357</v>
      </c>
      <c r="O26" s="358">
        <v>1.7101013531006529E-2</v>
      </c>
      <c r="P26" s="357">
        <v>58325.39054</v>
      </c>
      <c r="Q26" s="358">
        <v>0.1505563564624838</v>
      </c>
      <c r="R26" s="357">
        <v>116174.36051</v>
      </c>
      <c r="S26" s="358">
        <v>8.742937442183972E-2</v>
      </c>
    </row>
    <row r="27" spans="1:19" ht="19.5">
      <c r="A27" s="346" t="s">
        <v>410</v>
      </c>
      <c r="B27" s="357">
        <v>4345.34</v>
      </c>
      <c r="C27" s="358">
        <v>2.5439295123284595E-2</v>
      </c>
      <c r="D27" s="357">
        <v>9320.7350000000006</v>
      </c>
      <c r="E27" s="358">
        <v>2.0467793462188674E-2</v>
      </c>
      <c r="F27" s="357">
        <v>419.29859999999996</v>
      </c>
      <c r="G27" s="358">
        <v>2.3660874293001635E-2</v>
      </c>
      <c r="H27" s="357">
        <v>1908.8976299999999</v>
      </c>
      <c r="I27" s="358">
        <v>0.25469016510685044</v>
      </c>
      <c r="J27" s="357">
        <v>12061.31925</v>
      </c>
      <c r="K27" s="358">
        <v>0.13076455268407988</v>
      </c>
      <c r="L27" s="357">
        <v>0</v>
      </c>
      <c r="M27" s="358">
        <v>0</v>
      </c>
      <c r="N27" s="357">
        <v>0</v>
      </c>
      <c r="O27" s="358">
        <v>0</v>
      </c>
      <c r="P27" s="357">
        <v>12913.72</v>
      </c>
      <c r="Q27" s="358">
        <v>3.333441257017096E-2</v>
      </c>
      <c r="R27" s="357">
        <v>40969.31048</v>
      </c>
      <c r="S27" s="358">
        <v>3.0832286659776355E-2</v>
      </c>
    </row>
    <row r="28" spans="1:19" ht="19.5" customHeight="1">
      <c r="A28" s="344" t="s">
        <v>411</v>
      </c>
      <c r="B28" s="357">
        <v>0</v>
      </c>
      <c r="C28" s="358">
        <v>0</v>
      </c>
      <c r="D28" s="357">
        <v>0</v>
      </c>
      <c r="E28" s="358">
        <v>0</v>
      </c>
      <c r="F28" s="357">
        <v>0</v>
      </c>
      <c r="G28" s="358">
        <v>0</v>
      </c>
      <c r="H28" s="357">
        <v>0</v>
      </c>
      <c r="I28" s="358">
        <v>0</v>
      </c>
      <c r="J28" s="357">
        <v>0</v>
      </c>
      <c r="K28" s="358">
        <v>0</v>
      </c>
      <c r="L28" s="357">
        <v>0</v>
      </c>
      <c r="M28" s="358">
        <v>0</v>
      </c>
      <c r="N28" s="357">
        <v>0</v>
      </c>
      <c r="O28" s="358">
        <v>0</v>
      </c>
      <c r="P28" s="357">
        <v>0</v>
      </c>
      <c r="Q28" s="358">
        <v>0</v>
      </c>
      <c r="R28" s="357">
        <v>0</v>
      </c>
      <c r="S28" s="358">
        <v>0</v>
      </c>
    </row>
    <row r="29" spans="1:19" s="997" customFormat="1" ht="19.5" customHeight="1">
      <c r="A29" s="344" t="s">
        <v>1647</v>
      </c>
      <c r="B29" s="357">
        <v>0</v>
      </c>
      <c r="C29" s="358">
        <v>0</v>
      </c>
      <c r="D29" s="357">
        <v>0</v>
      </c>
      <c r="E29" s="358">
        <v>0</v>
      </c>
      <c r="F29" s="357">
        <v>0</v>
      </c>
      <c r="G29" s="358">
        <v>0</v>
      </c>
      <c r="H29" s="357">
        <v>0</v>
      </c>
      <c r="I29" s="358">
        <v>0</v>
      </c>
      <c r="J29" s="357">
        <v>0</v>
      </c>
      <c r="K29" s="358">
        <v>0</v>
      </c>
      <c r="L29" s="357">
        <v>641.93499999999995</v>
      </c>
      <c r="M29" s="358">
        <v>5.7821195828583905E-3</v>
      </c>
      <c r="N29" s="357">
        <v>0</v>
      </c>
      <c r="O29" s="358">
        <v>0</v>
      </c>
      <c r="P29" s="357">
        <v>0</v>
      </c>
      <c r="Q29" s="358">
        <v>0</v>
      </c>
      <c r="R29" s="357">
        <v>641.93499999999995</v>
      </c>
      <c r="S29" s="358">
        <v>4.8310122150104423E-4</v>
      </c>
    </row>
    <row r="30" spans="1:19" ht="19.5">
      <c r="A30" s="344" t="s">
        <v>417</v>
      </c>
      <c r="B30" s="357">
        <v>0</v>
      </c>
      <c r="C30" s="358">
        <v>0</v>
      </c>
      <c r="D30" s="357">
        <v>0</v>
      </c>
      <c r="E30" s="358">
        <v>0</v>
      </c>
      <c r="F30" s="357">
        <v>0</v>
      </c>
      <c r="G30" s="358">
        <v>0</v>
      </c>
      <c r="H30" s="357">
        <v>0</v>
      </c>
      <c r="I30" s="358">
        <v>0</v>
      </c>
      <c r="J30" s="357">
        <v>0</v>
      </c>
      <c r="K30" s="358">
        <v>0</v>
      </c>
      <c r="L30" s="357">
        <v>0</v>
      </c>
      <c r="M30" s="358">
        <v>0</v>
      </c>
      <c r="N30" s="357">
        <v>0</v>
      </c>
      <c r="O30" s="358">
        <v>0</v>
      </c>
      <c r="P30" s="357">
        <v>2709.6664900000001</v>
      </c>
      <c r="Q30" s="358">
        <v>6.9945097698592687E-3</v>
      </c>
      <c r="R30" s="357">
        <v>2709.6664900000001</v>
      </c>
      <c r="S30" s="358">
        <v>2.0392145484814618E-3</v>
      </c>
    </row>
    <row r="31" spans="1:19" ht="18">
      <c r="A31" s="337" t="s">
        <v>418</v>
      </c>
      <c r="B31" s="355">
        <v>172259.42141000004</v>
      </c>
      <c r="C31" s="356">
        <v>1.0084730444603276</v>
      </c>
      <c r="D31" s="355">
        <v>456552.99806999997</v>
      </c>
      <c r="E31" s="356">
        <v>1.0025639039238625</v>
      </c>
      <c r="F31" s="355">
        <v>17754.975299999998</v>
      </c>
      <c r="G31" s="356">
        <v>1.0019070863786548</v>
      </c>
      <c r="H31" s="355">
        <v>7503.8038899999992</v>
      </c>
      <c r="I31" s="356">
        <v>1.0011773400721999</v>
      </c>
      <c r="J31" s="355">
        <v>92403.315170000002</v>
      </c>
      <c r="K31" s="356">
        <v>1.0018040252712075</v>
      </c>
      <c r="L31" s="355">
        <v>111990.74459</v>
      </c>
      <c r="M31" s="356">
        <v>1.0087374537807277</v>
      </c>
      <c r="N31" s="355">
        <v>86943.353060000038</v>
      </c>
      <c r="O31" s="356">
        <v>1.0027015446791052</v>
      </c>
      <c r="P31" s="355">
        <v>390248.4370300002</v>
      </c>
      <c r="Q31" s="356">
        <v>1.0073551544266415</v>
      </c>
      <c r="R31" s="355">
        <v>1335657.0485200002</v>
      </c>
      <c r="S31" s="356">
        <v>1.0051758381245635</v>
      </c>
    </row>
    <row r="32" spans="1:19" ht="19.5">
      <c r="A32" s="344" t="s">
        <v>419</v>
      </c>
      <c r="B32" s="357">
        <v>1447.29871</v>
      </c>
      <c r="C32" s="358">
        <v>8.4730444603274054E-3</v>
      </c>
      <c r="D32" s="357">
        <v>1167.5644999999997</v>
      </c>
      <c r="E32" s="358">
        <v>2.5639039238626116E-3</v>
      </c>
      <c r="F32" s="357">
        <v>33.795819999999999</v>
      </c>
      <c r="G32" s="358">
        <v>1.907086378654521E-3</v>
      </c>
      <c r="H32" s="357">
        <v>8.8241399999999999</v>
      </c>
      <c r="I32" s="358">
        <v>1.1773400721996616E-3</v>
      </c>
      <c r="J32" s="357">
        <v>166.39773000000002</v>
      </c>
      <c r="K32" s="358">
        <v>1.8040252712070697E-3</v>
      </c>
      <c r="L32" s="357">
        <v>970.03829000000007</v>
      </c>
      <c r="M32" s="358">
        <v>8.737453780727749E-3</v>
      </c>
      <c r="N32" s="357">
        <v>234.24851999999998</v>
      </c>
      <c r="O32" s="358">
        <v>2.7015446791050432E-3</v>
      </c>
      <c r="P32" s="357">
        <v>2849.3798900000002</v>
      </c>
      <c r="Q32" s="358">
        <v>7.35515442664146E-3</v>
      </c>
      <c r="R32" s="357">
        <v>6877.5475999999999</v>
      </c>
      <c r="S32" s="358">
        <v>5.1758381245633521E-3</v>
      </c>
    </row>
    <row r="33" spans="1:19" ht="22.5" customHeight="1">
      <c r="A33" s="834" t="s">
        <v>420</v>
      </c>
      <c r="B33" s="835">
        <v>170812.12270000001</v>
      </c>
      <c r="C33" s="836">
        <v>1</v>
      </c>
      <c r="D33" s="835">
        <v>455385.43356999999</v>
      </c>
      <c r="E33" s="836">
        <v>1</v>
      </c>
      <c r="F33" s="835">
        <v>17721.179479999995</v>
      </c>
      <c r="G33" s="836">
        <v>1</v>
      </c>
      <c r="H33" s="835">
        <v>7494.9797499999977</v>
      </c>
      <c r="I33" s="836">
        <v>1</v>
      </c>
      <c r="J33" s="835">
        <v>92236.917439999961</v>
      </c>
      <c r="K33" s="836">
        <v>1</v>
      </c>
      <c r="L33" s="835">
        <v>111020.70630000001</v>
      </c>
      <c r="M33" s="836">
        <v>1</v>
      </c>
      <c r="N33" s="835">
        <v>86709.104540000015</v>
      </c>
      <c r="O33" s="836">
        <v>1</v>
      </c>
      <c r="P33" s="835">
        <v>387399.05714000016</v>
      </c>
      <c r="Q33" s="836">
        <v>1</v>
      </c>
      <c r="R33" s="835">
        <v>1328779.50092</v>
      </c>
      <c r="S33" s="836">
        <v>1</v>
      </c>
    </row>
    <row r="34" spans="1:19" ht="19.5">
      <c r="A34" s="346" t="s">
        <v>421</v>
      </c>
      <c r="B34" s="357">
        <v>0</v>
      </c>
      <c r="C34" s="358">
        <v>0</v>
      </c>
      <c r="D34" s="357">
        <v>-45.371199999999995</v>
      </c>
      <c r="E34" s="358">
        <v>-9.9632523693856181E-5</v>
      </c>
      <c r="F34" s="357">
        <v>0</v>
      </c>
      <c r="G34" s="358">
        <v>0</v>
      </c>
      <c r="H34" s="357">
        <v>0</v>
      </c>
      <c r="I34" s="358">
        <v>0</v>
      </c>
      <c r="J34" s="357">
        <v>0</v>
      </c>
      <c r="K34" s="358">
        <v>0</v>
      </c>
      <c r="L34" s="357">
        <v>182.34311000000002</v>
      </c>
      <c r="M34" s="358">
        <v>1.6424243375580112E-3</v>
      </c>
      <c r="N34" s="357">
        <v>0</v>
      </c>
      <c r="O34" s="358">
        <v>0</v>
      </c>
      <c r="P34" s="357">
        <v>-122.36022</v>
      </c>
      <c r="Q34" s="358">
        <v>-3.1585058803016358E-4</v>
      </c>
      <c r="R34" s="357">
        <v>14.611690000000038</v>
      </c>
      <c r="S34" s="358">
        <v>1.0996324062708237E-5</v>
      </c>
    </row>
    <row r="35" spans="1:19" ht="19.5">
      <c r="A35" s="346" t="s">
        <v>422</v>
      </c>
      <c r="B35" s="357">
        <v>0</v>
      </c>
      <c r="C35" s="358">
        <v>0</v>
      </c>
      <c r="D35" s="357">
        <v>0</v>
      </c>
      <c r="E35" s="358">
        <v>0</v>
      </c>
      <c r="F35" s="357">
        <v>0</v>
      </c>
      <c r="G35" s="358">
        <v>0</v>
      </c>
      <c r="H35" s="357">
        <v>0</v>
      </c>
      <c r="I35" s="358">
        <v>0</v>
      </c>
      <c r="J35" s="357">
        <v>0</v>
      </c>
      <c r="K35" s="358">
        <v>0</v>
      </c>
      <c r="L35" s="357">
        <v>0</v>
      </c>
      <c r="M35" s="358">
        <v>0</v>
      </c>
      <c r="N35" s="357">
        <v>0</v>
      </c>
      <c r="O35" s="358">
        <v>0</v>
      </c>
      <c r="P35" s="357">
        <v>0</v>
      </c>
      <c r="Q35" s="358">
        <v>0</v>
      </c>
      <c r="R35" s="357">
        <v>0</v>
      </c>
      <c r="S35" s="358">
        <v>0</v>
      </c>
    </row>
    <row r="36" spans="1:19" ht="12.75" customHeight="1">
      <c r="A36" s="22" t="s">
        <v>515</v>
      </c>
    </row>
    <row r="37" spans="1:19" ht="12.75" customHeight="1"/>
    <row r="38" spans="1:19" ht="12.75" customHeight="1">
      <c r="A38" s="571" t="s">
        <v>81</v>
      </c>
    </row>
    <row r="39" spans="1:19" ht="12.75" customHeight="1">
      <c r="S39" s="24" t="s">
        <v>765</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3" customWidth="1"/>
    <col min="2" max="2" width="15.140625" style="243" bestFit="1" customWidth="1"/>
    <col min="3" max="3" width="11.85546875" style="243" customWidth="1"/>
    <col min="4" max="4" width="12.5703125" style="243" bestFit="1" customWidth="1"/>
    <col min="5" max="5" width="12.5703125" style="243" customWidth="1"/>
    <col min="6" max="6" width="8.5703125" style="243" customWidth="1"/>
    <col min="7" max="7" width="12.140625" style="243" customWidth="1"/>
    <col min="8" max="8" width="6" style="243" customWidth="1"/>
    <col min="9" max="9" width="8" style="243" customWidth="1"/>
    <col min="10" max="10" width="8.140625" style="243" bestFit="1" customWidth="1"/>
    <col min="11" max="11" width="9" style="243" customWidth="1"/>
    <col min="12" max="12" width="8.85546875" style="243" customWidth="1"/>
    <col min="13" max="16384" width="8.85546875" style="243"/>
  </cols>
  <sheetData>
    <row r="1" spans="1:12" ht="12.75" customHeight="1">
      <c r="A1" s="928" t="s">
        <v>934</v>
      </c>
      <c r="B1" s="910"/>
      <c r="C1" s="910"/>
      <c r="D1" s="910"/>
      <c r="E1" s="910"/>
      <c r="F1" s="910"/>
      <c r="G1" s="911" t="str">
        <f>Naslovnica!A20</f>
        <v>Listopad 2025.</v>
      </c>
      <c r="L1" s="122"/>
    </row>
    <row r="2" spans="1:12" ht="12.75" customHeight="1">
      <c r="A2" s="912" t="s">
        <v>935</v>
      </c>
      <c r="B2" s="910"/>
      <c r="C2" s="910"/>
      <c r="D2" s="910"/>
      <c r="E2" s="910"/>
      <c r="F2" s="910"/>
      <c r="G2" s="913" t="str">
        <f>Naslovnica!A24</f>
        <v>October 2025</v>
      </c>
      <c r="L2" s="490"/>
    </row>
    <row r="3" spans="1:12" ht="12.75" customHeight="1">
      <c r="A3" s="910"/>
      <c r="B3" s="910"/>
      <c r="C3" s="910"/>
      <c r="D3" s="910"/>
      <c r="E3" s="910"/>
      <c r="F3" s="910"/>
      <c r="G3" s="910"/>
    </row>
    <row r="4" spans="1:12" s="62" customFormat="1" ht="14.45" customHeight="1">
      <c r="A4" s="1206" t="s">
        <v>982</v>
      </c>
      <c r="B4" s="1207" t="s">
        <v>984</v>
      </c>
      <c r="C4" s="1207"/>
      <c r="D4" s="1207"/>
      <c r="E4" s="1207"/>
      <c r="F4" s="1207"/>
      <c r="G4" s="1207"/>
      <c r="H4" s="817"/>
    </row>
    <row r="5" spans="1:12" s="62" customFormat="1" ht="22.35" customHeight="1">
      <c r="A5" s="1206"/>
      <c r="B5" s="1208" t="str">
        <f>G1</f>
        <v>Listopad 2025.</v>
      </c>
      <c r="C5" s="1208"/>
      <c r="D5" s="1209" t="s">
        <v>17</v>
      </c>
      <c r="E5" s="1209"/>
      <c r="F5" s="1206" t="s">
        <v>208</v>
      </c>
      <c r="G5" s="1206"/>
    </row>
    <row r="6" spans="1:12" s="62" customFormat="1">
      <c r="A6" s="1206"/>
      <c r="B6" s="1210" t="str">
        <f>G2</f>
        <v>October 2025</v>
      </c>
      <c r="C6" s="1211"/>
      <c r="D6" s="1214" t="s">
        <v>45</v>
      </c>
      <c r="E6" s="1214"/>
      <c r="F6" s="1214" t="s">
        <v>51</v>
      </c>
      <c r="G6" s="1214"/>
    </row>
    <row r="7" spans="1:12" s="62" customFormat="1">
      <c r="A7" s="1206"/>
      <c r="B7" s="929" t="s">
        <v>27</v>
      </c>
      <c r="C7" s="929" t="s">
        <v>28</v>
      </c>
      <c r="D7" s="929" t="s">
        <v>980</v>
      </c>
      <c r="E7" s="929" t="s">
        <v>142</v>
      </c>
      <c r="F7" s="929" t="s">
        <v>980</v>
      </c>
      <c r="G7" s="929" t="s">
        <v>142</v>
      </c>
    </row>
    <row r="8" spans="1:12" s="62" customFormat="1">
      <c r="A8" s="1206"/>
      <c r="B8" s="929" t="s">
        <v>29</v>
      </c>
      <c r="C8" s="929" t="s">
        <v>30</v>
      </c>
      <c r="D8" s="930" t="s">
        <v>981</v>
      </c>
      <c r="E8" s="930" t="s">
        <v>143</v>
      </c>
      <c r="F8" s="930" t="s">
        <v>981</v>
      </c>
      <c r="G8" s="930" t="s">
        <v>143</v>
      </c>
    </row>
    <row r="9" spans="1:12" s="62" customFormat="1">
      <c r="A9" s="931" t="s">
        <v>1248</v>
      </c>
      <c r="B9" s="932">
        <v>581</v>
      </c>
      <c r="C9" s="933">
        <v>1.152343362621234E-2</v>
      </c>
      <c r="D9" s="932">
        <v>0</v>
      </c>
      <c r="E9" s="933">
        <v>0</v>
      </c>
      <c r="F9" s="932">
        <v>36</v>
      </c>
      <c r="G9" s="933">
        <v>6.6055045871559637E-2</v>
      </c>
    </row>
    <row r="10" spans="1:12" s="62" customFormat="1">
      <c r="A10" s="931" t="s">
        <v>810</v>
      </c>
      <c r="B10" s="932">
        <v>742</v>
      </c>
      <c r="C10" s="934">
        <v>1.471667426962058E-2</v>
      </c>
      <c r="D10" s="932">
        <v>13</v>
      </c>
      <c r="E10" s="934">
        <v>1.7832647462277196E-2</v>
      </c>
      <c r="F10" s="932">
        <v>114</v>
      </c>
      <c r="G10" s="934">
        <v>0.18152866242038224</v>
      </c>
    </row>
    <row r="11" spans="1:12" s="62" customFormat="1">
      <c r="A11" s="931" t="s">
        <v>797</v>
      </c>
      <c r="B11" s="932">
        <v>1639</v>
      </c>
      <c r="C11" s="934">
        <v>3.2507586425752195E-2</v>
      </c>
      <c r="D11" s="932">
        <v>1</v>
      </c>
      <c r="E11" s="934">
        <v>6.1050061050060833E-4</v>
      </c>
      <c r="F11" s="932">
        <v>-6</v>
      </c>
      <c r="G11" s="934">
        <v>-3.6474164133738496E-3</v>
      </c>
    </row>
    <row r="12" spans="1:12" s="62" customFormat="1">
      <c r="A12" s="931" t="s">
        <v>170</v>
      </c>
      <c r="B12" s="932">
        <v>325</v>
      </c>
      <c r="C12" s="934">
        <v>6.4459826652650785E-3</v>
      </c>
      <c r="D12" s="932">
        <v>0</v>
      </c>
      <c r="E12" s="934">
        <v>0</v>
      </c>
      <c r="F12" s="932">
        <v>13</v>
      </c>
      <c r="G12" s="934">
        <v>4.1666666666666741E-2</v>
      </c>
    </row>
    <row r="13" spans="1:12" s="62" customFormat="1">
      <c r="A13" s="931" t="s">
        <v>812</v>
      </c>
      <c r="B13" s="932">
        <v>974</v>
      </c>
      <c r="C13" s="934">
        <v>1.9318114202979037E-2</v>
      </c>
      <c r="D13" s="932">
        <v>1</v>
      </c>
      <c r="E13" s="934">
        <v>1.0277492291881352E-3</v>
      </c>
      <c r="F13" s="932">
        <v>31</v>
      </c>
      <c r="G13" s="934">
        <v>3.2873806998939603E-2</v>
      </c>
    </row>
    <row r="14" spans="1:12" s="62" customFormat="1">
      <c r="A14" s="931" t="s">
        <v>171</v>
      </c>
      <c r="B14" s="932">
        <v>358</v>
      </c>
      <c r="C14" s="934">
        <v>7.1004978281996867E-3</v>
      </c>
      <c r="D14" s="932">
        <v>-2</v>
      </c>
      <c r="E14" s="934">
        <v>-5.5555555555555358E-3</v>
      </c>
      <c r="F14" s="932">
        <v>0</v>
      </c>
      <c r="G14" s="934">
        <v>0</v>
      </c>
    </row>
    <row r="15" spans="1:12" s="62" customFormat="1">
      <c r="A15" s="931" t="s">
        <v>172</v>
      </c>
      <c r="B15" s="932">
        <v>3745</v>
      </c>
      <c r="C15" s="934">
        <v>7.4277554096669904E-2</v>
      </c>
      <c r="D15" s="932">
        <v>1</v>
      </c>
      <c r="E15" s="934">
        <v>2.6709401709412717E-4</v>
      </c>
      <c r="F15" s="932">
        <v>1</v>
      </c>
      <c r="G15" s="934">
        <v>2.6709401709412717E-4</v>
      </c>
    </row>
    <row r="16" spans="1:12" s="62" customFormat="1">
      <c r="A16" s="931" t="s">
        <v>173</v>
      </c>
      <c r="B16" s="932">
        <v>2223</v>
      </c>
      <c r="C16" s="934">
        <v>4.4090521430413136E-2</v>
      </c>
      <c r="D16" s="932">
        <v>22</v>
      </c>
      <c r="E16" s="934">
        <v>9.9954566106315035E-3</v>
      </c>
      <c r="F16" s="932">
        <v>205</v>
      </c>
      <c r="G16" s="934">
        <v>0.10158572844400404</v>
      </c>
    </row>
    <row r="17" spans="1:12" s="62" customFormat="1">
      <c r="A17" s="935" t="s">
        <v>174</v>
      </c>
      <c r="B17" s="932">
        <v>4591</v>
      </c>
      <c r="C17" s="934">
        <v>9.1056942819175313E-2</v>
      </c>
      <c r="D17" s="932">
        <v>1</v>
      </c>
      <c r="E17" s="934">
        <v>2.178649237472019E-4</v>
      </c>
      <c r="F17" s="932">
        <v>126</v>
      </c>
      <c r="G17" s="934">
        <v>2.8219484882418877E-2</v>
      </c>
    </row>
    <row r="18" spans="1:12" s="62" customFormat="1">
      <c r="A18" s="931" t="s">
        <v>175</v>
      </c>
      <c r="B18" s="932">
        <v>4186</v>
      </c>
      <c r="C18" s="934">
        <v>8.3024256728614215E-2</v>
      </c>
      <c r="D18" s="932">
        <v>-1</v>
      </c>
      <c r="E18" s="934">
        <v>-2.3883448770001259E-4</v>
      </c>
      <c r="F18" s="932">
        <v>118</v>
      </c>
      <c r="G18" s="934">
        <v>2.9006882989183858E-2</v>
      </c>
    </row>
    <row r="19" spans="1:12" s="62" customFormat="1">
      <c r="A19" s="931" t="s">
        <v>176</v>
      </c>
      <c r="B19" s="932">
        <v>5127</v>
      </c>
      <c r="C19" s="934">
        <v>0.10168785576865864</v>
      </c>
      <c r="D19" s="932">
        <v>37</v>
      </c>
      <c r="E19" s="934">
        <v>7.2691552062869036E-3</v>
      </c>
      <c r="F19" s="932">
        <v>197</v>
      </c>
      <c r="G19" s="934">
        <v>3.9959432048681576E-2</v>
      </c>
    </row>
    <row r="20" spans="1:12" s="62" customFormat="1">
      <c r="A20" s="931" t="s">
        <v>602</v>
      </c>
      <c r="B20" s="932">
        <v>3505</v>
      </c>
      <c r="C20" s="934">
        <v>6.9517443820781843E-2</v>
      </c>
      <c r="D20" s="932">
        <v>18</v>
      </c>
      <c r="E20" s="934">
        <v>5.1620303986235072E-3</v>
      </c>
      <c r="F20" s="932">
        <v>120</v>
      </c>
      <c r="G20" s="934">
        <v>3.5450516986706093E-2</v>
      </c>
    </row>
    <row r="21" spans="1:12" s="62" customFormat="1">
      <c r="A21" s="931" t="s">
        <v>177</v>
      </c>
      <c r="B21" s="932">
        <v>1070</v>
      </c>
      <c r="C21" s="934">
        <v>2.1222158313334259E-2</v>
      </c>
      <c r="D21" s="932">
        <v>2</v>
      </c>
      <c r="E21" s="934">
        <v>1.8726591760298561E-3</v>
      </c>
      <c r="F21" s="932">
        <v>31</v>
      </c>
      <c r="G21" s="934">
        <v>2.9836381135707413E-2</v>
      </c>
    </row>
    <row r="22" spans="1:12" s="62" customFormat="1">
      <c r="A22" s="931" t="s">
        <v>178</v>
      </c>
      <c r="B22" s="932">
        <v>4348</v>
      </c>
      <c r="C22" s="934">
        <v>8.6237331164838657E-2</v>
      </c>
      <c r="D22" s="932">
        <v>-3</v>
      </c>
      <c r="E22" s="934">
        <v>-6.8949666743278737E-4</v>
      </c>
      <c r="F22" s="932">
        <v>-42</v>
      </c>
      <c r="G22" s="934">
        <v>-9.5671981776764836E-3</v>
      </c>
    </row>
    <row r="23" spans="1:12" s="62" customFormat="1">
      <c r="A23" s="931" t="s">
        <v>182</v>
      </c>
      <c r="B23" s="932">
        <v>106</v>
      </c>
      <c r="C23" s="934">
        <v>2.1023820385172257E-3</v>
      </c>
      <c r="D23" s="932">
        <v>2</v>
      </c>
      <c r="E23" s="934">
        <v>1.9230769230769162E-2</v>
      </c>
      <c r="F23" s="932">
        <v>8</v>
      </c>
      <c r="G23" s="934">
        <v>8.163265306122458E-2</v>
      </c>
    </row>
    <row r="24" spans="1:12" s="62" customFormat="1">
      <c r="A24" s="931" t="s">
        <v>207</v>
      </c>
      <c r="B24" s="932">
        <v>250</v>
      </c>
      <c r="C24" s="934">
        <v>4.9584482040500606E-3</v>
      </c>
      <c r="D24" s="932">
        <v>0</v>
      </c>
      <c r="E24" s="934">
        <v>0</v>
      </c>
      <c r="F24" s="932">
        <v>-1</v>
      </c>
      <c r="G24" s="934">
        <v>-3.9840637450199168E-3</v>
      </c>
    </row>
    <row r="25" spans="1:12" s="62" customFormat="1">
      <c r="A25" s="931" t="s">
        <v>206</v>
      </c>
      <c r="B25" s="932">
        <v>9344</v>
      </c>
      <c r="C25" s="934">
        <v>0.18532696007457505</v>
      </c>
      <c r="D25" s="932">
        <v>-34</v>
      </c>
      <c r="E25" s="934">
        <v>-3.625506504585152E-3</v>
      </c>
      <c r="F25" s="932">
        <v>-387</v>
      </c>
      <c r="G25" s="934">
        <v>-3.9769807830644321E-2</v>
      </c>
    </row>
    <row r="26" spans="1:12" s="62" customFormat="1">
      <c r="A26" s="935" t="s">
        <v>179</v>
      </c>
      <c r="B26" s="932">
        <v>2393</v>
      </c>
      <c r="C26" s="934">
        <v>4.746226620916718E-2</v>
      </c>
      <c r="D26" s="932">
        <v>10</v>
      </c>
      <c r="E26" s="934">
        <v>4.1963911036508872E-3</v>
      </c>
      <c r="F26" s="932">
        <v>29</v>
      </c>
      <c r="G26" s="934">
        <v>1.2267343485617532E-2</v>
      </c>
    </row>
    <row r="27" spans="1:12" s="62" customFormat="1">
      <c r="A27" s="935" t="s">
        <v>816</v>
      </c>
      <c r="B27" s="932">
        <v>700</v>
      </c>
      <c r="C27" s="934">
        <v>1.388365497134017E-2</v>
      </c>
      <c r="D27" s="932">
        <v>-1</v>
      </c>
      <c r="E27" s="934">
        <v>-1.4265335235378318E-3</v>
      </c>
      <c r="F27" s="932">
        <v>-17</v>
      </c>
      <c r="G27" s="934">
        <v>-2.3709902370990243E-2</v>
      </c>
    </row>
    <row r="28" spans="1:12" s="62" customFormat="1">
      <c r="A28" s="931" t="s">
        <v>181</v>
      </c>
      <c r="B28" s="932">
        <v>3036</v>
      </c>
      <c r="C28" s="934">
        <v>6.0215394989983934E-2</v>
      </c>
      <c r="D28" s="932">
        <v>-5</v>
      </c>
      <c r="E28" s="934">
        <v>-1.6441959881617896E-3</v>
      </c>
      <c r="F28" s="932">
        <v>143</v>
      </c>
      <c r="G28" s="934">
        <v>4.9429657794676896E-2</v>
      </c>
    </row>
    <row r="29" spans="1:12" s="62" customFormat="1">
      <c r="A29" s="931" t="s">
        <v>1283</v>
      </c>
      <c r="B29" s="932">
        <v>1176</v>
      </c>
      <c r="C29" s="934">
        <v>2.3324540351851483E-2</v>
      </c>
      <c r="D29" s="932">
        <v>1</v>
      </c>
      <c r="E29" s="934">
        <v>8.5106382978716866E-4</v>
      </c>
      <c r="F29" s="932">
        <v>91</v>
      </c>
      <c r="G29" s="934">
        <v>8.3870967741935587E-2</v>
      </c>
    </row>
    <row r="30" spans="1:12" s="62" customFormat="1" ht="18" customHeight="1">
      <c r="A30" s="936" t="s">
        <v>933</v>
      </c>
      <c r="B30" s="937">
        <v>50419</v>
      </c>
      <c r="C30" s="938">
        <v>1</v>
      </c>
      <c r="D30" s="937">
        <v>63</v>
      </c>
      <c r="E30" s="938">
        <v>1.2510922233694988E-3</v>
      </c>
      <c r="F30" s="937">
        <v>810</v>
      </c>
      <c r="G30" s="938">
        <v>1.6327682476969807E-2</v>
      </c>
    </row>
    <row r="31" spans="1:12">
      <c r="A31" s="939" t="s">
        <v>512</v>
      </c>
      <c r="B31" s="910"/>
      <c r="C31" s="910"/>
      <c r="D31" s="910"/>
      <c r="E31" s="910"/>
      <c r="F31" s="910"/>
      <c r="G31" s="910"/>
      <c r="I31" s="825"/>
      <c r="J31" s="825"/>
      <c r="K31" s="825"/>
      <c r="L31" s="826"/>
    </row>
    <row r="32" spans="1:12">
      <c r="A32" s="992" t="s">
        <v>1288</v>
      </c>
      <c r="B32" s="941"/>
      <c r="C32" s="942"/>
      <c r="D32" s="943"/>
      <c r="E32" s="944"/>
      <c r="F32" s="944"/>
      <c r="G32" s="944"/>
      <c r="I32" s="825"/>
      <c r="J32" s="825"/>
      <c r="K32" s="825"/>
      <c r="L32" s="826"/>
    </row>
    <row r="33" spans="1:8" ht="12.75" customHeight="1"/>
    <row r="34" spans="1:8">
      <c r="A34" s="928" t="s">
        <v>956</v>
      </c>
      <c r="B34" s="910"/>
      <c r="C34" s="910"/>
      <c r="D34" s="910"/>
      <c r="E34" s="910"/>
      <c r="F34" s="910"/>
      <c r="G34" s="910"/>
      <c r="H34" s="813"/>
    </row>
    <row r="35" spans="1:8">
      <c r="A35" s="912" t="s">
        <v>957</v>
      </c>
      <c r="B35" s="910"/>
      <c r="C35" s="910"/>
      <c r="D35" s="910"/>
      <c r="E35" s="910"/>
      <c r="F35" s="910"/>
      <c r="G35" s="910"/>
      <c r="H35" s="814"/>
    </row>
    <row r="36" spans="1:8">
      <c r="A36" s="910"/>
      <c r="B36" s="910"/>
      <c r="C36" s="910"/>
      <c r="D36" s="945"/>
      <c r="E36" s="945" t="s">
        <v>43</v>
      </c>
      <c r="F36" s="910"/>
      <c r="G36" s="946" t="s">
        <v>1697</v>
      </c>
      <c r="H36" s="287"/>
    </row>
    <row r="37" spans="1:8" ht="12.75" customHeight="1">
      <c r="A37" s="910"/>
      <c r="B37" s="910"/>
      <c r="C37" s="910"/>
      <c r="D37" s="947"/>
      <c r="E37" s="947" t="s">
        <v>44</v>
      </c>
      <c r="F37" s="948"/>
      <c r="G37" s="913" t="s">
        <v>1698</v>
      </c>
      <c r="H37" s="288"/>
    </row>
    <row r="38" spans="1:8" ht="12.75" customHeight="1">
      <c r="A38" s="910"/>
      <c r="B38" s="910"/>
      <c r="C38" s="910"/>
      <c r="D38" s="947"/>
      <c r="E38" s="947"/>
      <c r="F38" s="948"/>
      <c r="G38" s="913"/>
      <c r="H38" s="288"/>
    </row>
    <row r="39" spans="1:8" ht="23.45" customHeight="1">
      <c r="A39" s="949"/>
      <c r="B39" s="950"/>
      <c r="C39" s="950" t="s">
        <v>1686</v>
      </c>
      <c r="D39" s="950"/>
      <c r="E39" s="1215" t="s">
        <v>504</v>
      </c>
      <c r="F39" s="1215"/>
      <c r="G39" s="1215"/>
      <c r="H39" s="288"/>
    </row>
    <row r="40" spans="1:8" ht="24">
      <c r="A40" s="949"/>
      <c r="B40" s="951"/>
      <c r="C40" s="952" t="s">
        <v>1687</v>
      </c>
      <c r="D40" s="951"/>
      <c r="E40" s="1216" t="s">
        <v>505</v>
      </c>
      <c r="F40" s="1216"/>
      <c r="G40" s="995" t="s">
        <v>506</v>
      </c>
      <c r="H40" s="288"/>
    </row>
    <row r="41" spans="1:8" ht="24">
      <c r="A41" s="953" t="s">
        <v>985</v>
      </c>
      <c r="B41" s="954" t="s">
        <v>986</v>
      </c>
      <c r="C41" s="954" t="s">
        <v>987</v>
      </c>
      <c r="D41" s="954" t="s">
        <v>988</v>
      </c>
      <c r="E41" s="954" t="s">
        <v>986</v>
      </c>
      <c r="F41" s="954" t="s">
        <v>987</v>
      </c>
      <c r="G41" s="954" t="s">
        <v>988</v>
      </c>
      <c r="H41" s="288"/>
    </row>
    <row r="42" spans="1:8" ht="15" customHeight="1">
      <c r="A42" s="955" t="s">
        <v>6</v>
      </c>
      <c r="B42" s="956">
        <v>7</v>
      </c>
      <c r="C42" s="956">
        <v>0</v>
      </c>
      <c r="D42" s="956">
        <v>7</v>
      </c>
      <c r="E42" s="956">
        <v>0</v>
      </c>
      <c r="F42" s="956">
        <v>0</v>
      </c>
      <c r="G42" s="993">
        <v>0</v>
      </c>
      <c r="H42" s="288"/>
    </row>
    <row r="43" spans="1:8" ht="15" customHeight="1">
      <c r="A43" s="955" t="s">
        <v>7</v>
      </c>
      <c r="B43" s="956">
        <v>293</v>
      </c>
      <c r="C43" s="956">
        <v>127</v>
      </c>
      <c r="D43" s="956">
        <v>420</v>
      </c>
      <c r="E43" s="956">
        <v>1</v>
      </c>
      <c r="F43" s="956">
        <v>-2</v>
      </c>
      <c r="G43" s="993">
        <v>-2.3752969121140222E-3</v>
      </c>
      <c r="H43" s="288"/>
    </row>
    <row r="44" spans="1:8" ht="15" customHeight="1">
      <c r="A44" s="955" t="s">
        <v>8</v>
      </c>
      <c r="B44" s="956">
        <v>1257</v>
      </c>
      <c r="C44" s="956">
        <v>914</v>
      </c>
      <c r="D44" s="956">
        <v>2171</v>
      </c>
      <c r="E44" s="956">
        <v>12</v>
      </c>
      <c r="F44" s="956">
        <v>-8</v>
      </c>
      <c r="G44" s="993">
        <v>1.845869866174521E-3</v>
      </c>
      <c r="H44" s="288"/>
    </row>
    <row r="45" spans="1:8" ht="15" customHeight="1">
      <c r="A45" s="955" t="s">
        <v>9</v>
      </c>
      <c r="B45" s="956">
        <v>2069</v>
      </c>
      <c r="C45" s="956">
        <v>1655</v>
      </c>
      <c r="D45" s="956">
        <v>3724</v>
      </c>
      <c r="E45" s="956">
        <v>-4</v>
      </c>
      <c r="F45" s="956">
        <v>-9</v>
      </c>
      <c r="G45" s="993">
        <v>-3.4787262510034278E-3</v>
      </c>
      <c r="H45" s="288"/>
    </row>
    <row r="46" spans="1:8" ht="15" customHeight="1">
      <c r="A46" s="955" t="s">
        <v>10</v>
      </c>
      <c r="B46" s="956">
        <v>2978</v>
      </c>
      <c r="C46" s="956">
        <v>2760</v>
      </c>
      <c r="D46" s="956">
        <v>5738</v>
      </c>
      <c r="E46" s="956">
        <v>-14</v>
      </c>
      <c r="F46" s="956">
        <v>-17</v>
      </c>
      <c r="G46" s="993">
        <v>-5.3735482752643726E-3</v>
      </c>
      <c r="H46" s="288"/>
    </row>
    <row r="47" spans="1:8" ht="15" customHeight="1">
      <c r="A47" s="955" t="s">
        <v>11</v>
      </c>
      <c r="B47" s="956">
        <v>4023</v>
      </c>
      <c r="C47" s="956">
        <v>3916</v>
      </c>
      <c r="D47" s="956">
        <v>7939</v>
      </c>
      <c r="E47" s="956">
        <v>0</v>
      </c>
      <c r="F47" s="956">
        <v>-39</v>
      </c>
      <c r="G47" s="993">
        <v>-4.8884432188518456E-3</v>
      </c>
      <c r="H47" s="288"/>
    </row>
    <row r="48" spans="1:8" ht="15" customHeight="1">
      <c r="A48" s="955" t="s">
        <v>12</v>
      </c>
      <c r="B48" s="956">
        <v>4465</v>
      </c>
      <c r="C48" s="956">
        <v>4367</v>
      </c>
      <c r="D48" s="956">
        <v>8832</v>
      </c>
      <c r="E48" s="956">
        <v>27</v>
      </c>
      <c r="F48" s="956">
        <v>10</v>
      </c>
      <c r="G48" s="993">
        <v>4.2069357589540335E-3</v>
      </c>
      <c r="H48" s="288"/>
    </row>
    <row r="49" spans="1:8" ht="15" customHeight="1">
      <c r="A49" s="955" t="s">
        <v>39</v>
      </c>
      <c r="B49" s="956">
        <v>7669</v>
      </c>
      <c r="C49" s="956">
        <v>7258</v>
      </c>
      <c r="D49" s="956">
        <v>14927</v>
      </c>
      <c r="E49" s="956">
        <v>40</v>
      </c>
      <c r="F49" s="956">
        <v>31</v>
      </c>
      <c r="G49" s="993">
        <v>4.7792137856759176E-3</v>
      </c>
      <c r="H49" s="290"/>
    </row>
    <row r="50" spans="1:8" ht="15" customHeight="1">
      <c r="A50" s="955" t="s">
        <v>40</v>
      </c>
      <c r="B50" s="956">
        <v>3435</v>
      </c>
      <c r="C50" s="956">
        <v>2607</v>
      </c>
      <c r="D50" s="956">
        <v>6042</v>
      </c>
      <c r="E50" s="956">
        <v>13</v>
      </c>
      <c r="F50" s="956">
        <v>45</v>
      </c>
      <c r="G50" s="993">
        <v>9.6925133689840237E-3</v>
      </c>
    </row>
    <row r="51" spans="1:8" ht="15" customHeight="1">
      <c r="A51" s="955" t="s">
        <v>41</v>
      </c>
      <c r="B51" s="956">
        <v>361</v>
      </c>
      <c r="C51" s="956">
        <v>193</v>
      </c>
      <c r="D51" s="956">
        <v>554</v>
      </c>
      <c r="E51" s="956">
        <v>16</v>
      </c>
      <c r="F51" s="956">
        <v>8</v>
      </c>
      <c r="G51" s="993">
        <v>4.5283018867924518E-2</v>
      </c>
    </row>
    <row r="52" spans="1:8" ht="15" customHeight="1">
      <c r="A52" s="955" t="s">
        <v>42</v>
      </c>
      <c r="B52" s="956">
        <v>2</v>
      </c>
      <c r="C52" s="956">
        <v>0</v>
      </c>
      <c r="D52" s="956">
        <v>2</v>
      </c>
      <c r="E52" s="956">
        <v>1</v>
      </c>
      <c r="F52" s="956">
        <v>0</v>
      </c>
      <c r="G52" s="993">
        <v>1</v>
      </c>
    </row>
    <row r="53" spans="1:8" ht="24">
      <c r="A53" s="957" t="s">
        <v>511</v>
      </c>
      <c r="B53" s="958">
        <v>26559</v>
      </c>
      <c r="C53" s="958">
        <v>23797</v>
      </c>
      <c r="D53" s="958">
        <v>50356</v>
      </c>
      <c r="E53" s="958">
        <v>92</v>
      </c>
      <c r="F53" s="958">
        <v>19</v>
      </c>
      <c r="G53" s="994">
        <v>2.209175042292788E-3</v>
      </c>
      <c r="H53" s="163"/>
    </row>
    <row r="54" spans="1:8" ht="12.75" customHeight="1">
      <c r="A54" s="940" t="s">
        <v>872</v>
      </c>
      <c r="B54" s="910"/>
      <c r="C54" s="910"/>
      <c r="D54" s="910"/>
      <c r="E54" s="910"/>
      <c r="F54" s="910"/>
      <c r="G54" s="910"/>
      <c r="H54" s="163"/>
    </row>
    <row r="55" spans="1:8" ht="12.75" customHeight="1">
      <c r="B55" s="163"/>
      <c r="C55" s="163"/>
      <c r="D55" s="163"/>
      <c r="E55" s="163"/>
      <c r="F55" s="163"/>
      <c r="G55" s="163"/>
      <c r="H55" s="163"/>
    </row>
    <row r="56" spans="1:8">
      <c r="A56" s="572" t="s">
        <v>81</v>
      </c>
    </row>
    <row r="57" spans="1:8">
      <c r="G57" s="743" t="s">
        <v>766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9"/>
      <c r="J66" s="179"/>
      <c r="K66" s="179"/>
      <c r="L66" s="179"/>
    </row>
    <row r="67" spans="9:12" ht="12.75" customHeight="1">
      <c r="I67" s="179"/>
      <c r="J67" s="179"/>
      <c r="K67" s="179"/>
      <c r="L67" s="179"/>
    </row>
    <row r="68" spans="9:12" ht="12.75" customHeight="1">
      <c r="I68" s="179"/>
      <c r="J68" s="179"/>
      <c r="K68" s="179"/>
      <c r="L68" s="179"/>
    </row>
    <row r="69" spans="9:12" ht="12.75" customHeight="1">
      <c r="I69" s="1217"/>
      <c r="J69" s="1217"/>
      <c r="K69" s="179"/>
      <c r="L69" s="179"/>
    </row>
    <row r="70" spans="9:12" ht="12.75" customHeight="1">
      <c r="I70" s="304"/>
      <c r="J70" s="1212"/>
      <c r="K70" s="179"/>
      <c r="L70" s="179"/>
    </row>
    <row r="71" spans="9:12" ht="12.75" customHeight="1">
      <c r="I71" s="305"/>
      <c r="J71" s="1213"/>
      <c r="K71" s="179"/>
      <c r="L71" s="179"/>
    </row>
    <row r="72" spans="9:12" ht="12.75" customHeight="1">
      <c r="I72" s="307"/>
      <c r="J72" s="308"/>
      <c r="K72" s="179"/>
      <c r="L72" s="179"/>
    </row>
    <row r="73" spans="9:12" ht="12.75" customHeight="1">
      <c r="I73" s="307"/>
      <c r="J73" s="308"/>
      <c r="K73" s="179"/>
      <c r="L73" s="179"/>
    </row>
    <row r="74" spans="9:12" ht="12.75" customHeight="1">
      <c r="I74" s="307"/>
      <c r="J74" s="308"/>
      <c r="K74" s="179"/>
      <c r="L74" s="179"/>
    </row>
    <row r="75" spans="9:12" ht="12.75" customHeight="1">
      <c r="I75" s="307"/>
      <c r="J75" s="308"/>
      <c r="K75" s="179"/>
      <c r="L75" s="179"/>
    </row>
    <row r="76" spans="9:12" ht="12.75" customHeight="1">
      <c r="I76" s="307"/>
      <c r="J76" s="308"/>
      <c r="K76" s="179"/>
      <c r="L76" s="179"/>
    </row>
    <row r="77" spans="9:12" ht="12.75" customHeight="1">
      <c r="I77" s="179"/>
      <c r="J77" s="179"/>
      <c r="K77" s="179"/>
      <c r="L77" s="179"/>
    </row>
    <row r="78" spans="9:12" ht="12.75" customHeight="1">
      <c r="I78" s="179"/>
      <c r="J78" s="179"/>
      <c r="K78" s="179"/>
      <c r="L78" s="179"/>
    </row>
    <row r="79" spans="9:12" ht="12.75" customHeight="1">
      <c r="I79" s="179"/>
      <c r="J79" s="179"/>
      <c r="K79" s="179"/>
      <c r="L79" s="179"/>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513</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3" customWidth="1"/>
    <col min="2" max="2" width="12" style="243" customWidth="1"/>
    <col min="3" max="3" width="10.85546875" style="243" customWidth="1"/>
    <col min="4" max="4" width="11.42578125" style="243" customWidth="1"/>
    <col min="5" max="5" width="11.140625" style="243" customWidth="1"/>
    <col min="6" max="6" width="11.42578125" style="243" customWidth="1"/>
    <col min="7" max="8" width="11.140625" style="243" customWidth="1"/>
    <col min="9" max="9" width="11.42578125" style="243" customWidth="1"/>
    <col min="10" max="10" width="11" style="243" bestFit="1" customWidth="1"/>
    <col min="11" max="11" width="10.140625" style="243" customWidth="1"/>
    <col min="12" max="12" width="11" style="243" customWidth="1"/>
    <col min="13" max="16384" width="8.85546875" style="243"/>
  </cols>
  <sheetData>
    <row r="1" spans="1:12">
      <c r="A1" s="135" t="s">
        <v>936</v>
      </c>
      <c r="I1" s="122" t="str">
        <f>Naslovnica!A20</f>
        <v>Listopad 2025.</v>
      </c>
      <c r="L1" s="122"/>
    </row>
    <row r="2" spans="1:12">
      <c r="A2" s="514" t="s">
        <v>937</v>
      </c>
      <c r="I2" s="490" t="str">
        <f>Naslovnica!A24</f>
        <v>October 2025</v>
      </c>
      <c r="L2" s="490"/>
    </row>
    <row r="3" spans="1:12" ht="10.35" customHeight="1">
      <c r="A3" s="514"/>
      <c r="I3" s="490"/>
      <c r="L3" s="490"/>
    </row>
    <row r="4" spans="1:12" ht="12.75" customHeight="1">
      <c r="I4" s="13" t="s">
        <v>1270</v>
      </c>
    </row>
    <row r="5" spans="1:12" ht="20.100000000000001" customHeight="1">
      <c r="A5" s="1188" t="s">
        <v>989</v>
      </c>
      <c r="B5" s="1190" t="s">
        <v>968</v>
      </c>
      <c r="C5" s="1190"/>
      <c r="D5" s="1190"/>
      <c r="E5" s="1190"/>
      <c r="F5" s="1191" t="s">
        <v>970</v>
      </c>
      <c r="G5" s="1192" t="s">
        <v>967</v>
      </c>
      <c r="H5" s="1188" t="s">
        <v>969</v>
      </c>
      <c r="I5" s="1188" t="s">
        <v>991</v>
      </c>
    </row>
    <row r="6" spans="1:12" s="62" customFormat="1" ht="69" customHeight="1">
      <c r="A6" s="1188"/>
      <c r="B6" s="841" t="s">
        <v>963</v>
      </c>
      <c r="C6" s="841" t="s">
        <v>964</v>
      </c>
      <c r="D6" s="841" t="s">
        <v>965</v>
      </c>
      <c r="E6" s="841" t="s">
        <v>966</v>
      </c>
      <c r="F6" s="1191"/>
      <c r="G6" s="1192"/>
      <c r="H6" s="1188"/>
      <c r="I6" s="1188"/>
      <c r="J6" s="817"/>
    </row>
    <row r="7" spans="1:12" s="62" customFormat="1">
      <c r="A7" s="837" t="s">
        <v>1248</v>
      </c>
      <c r="B7" s="849">
        <v>26.153970000000001</v>
      </c>
      <c r="C7" s="849">
        <v>1.2845</v>
      </c>
      <c r="D7" s="849">
        <v>0</v>
      </c>
      <c r="E7" s="849">
        <v>0</v>
      </c>
      <c r="F7" s="850">
        <v>27.438470000000002</v>
      </c>
      <c r="G7" s="853">
        <v>1.0898733743359292</v>
      </c>
      <c r="H7" s="850">
        <v>143.95742999999993</v>
      </c>
      <c r="I7" s="850">
        <v>964.49796434202653</v>
      </c>
    </row>
    <row r="8" spans="1:12" s="62" customFormat="1">
      <c r="A8" s="837" t="s">
        <v>810</v>
      </c>
      <c r="B8" s="849">
        <v>28.006</v>
      </c>
      <c r="C8" s="849">
        <v>5.3623000000000003</v>
      </c>
      <c r="D8" s="849">
        <v>0</v>
      </c>
      <c r="E8" s="849">
        <v>0</v>
      </c>
      <c r="F8" s="850">
        <v>33.368299999999998</v>
      </c>
      <c r="G8" s="851">
        <v>6.0100296887682925E-2</v>
      </c>
      <c r="H8" s="850">
        <v>295.44766000000163</v>
      </c>
      <c r="I8" s="850">
        <v>4411.7719557170349</v>
      </c>
    </row>
    <row r="9" spans="1:12" s="62" customFormat="1">
      <c r="A9" s="837" t="s">
        <v>797</v>
      </c>
      <c r="B9" s="849">
        <v>0.67584</v>
      </c>
      <c r="C9" s="849">
        <v>13.695540000000001</v>
      </c>
      <c r="D9" s="849">
        <v>0</v>
      </c>
      <c r="E9" s="849">
        <v>0</v>
      </c>
      <c r="F9" s="850">
        <v>14.371380000000002</v>
      </c>
      <c r="G9" s="851">
        <v>1.8217037237517442E-2</v>
      </c>
      <c r="H9" s="850">
        <v>182.2878099999989</v>
      </c>
      <c r="I9" s="850">
        <v>3554.0654368989276</v>
      </c>
    </row>
    <row r="10" spans="1:12" s="62" customFormat="1">
      <c r="A10" s="837" t="s">
        <v>170</v>
      </c>
      <c r="B10" s="849">
        <v>2.29942</v>
      </c>
      <c r="C10" s="849">
        <v>9.3843300000000003</v>
      </c>
      <c r="D10" s="849">
        <v>0</v>
      </c>
      <c r="E10" s="849">
        <v>0</v>
      </c>
      <c r="F10" s="850">
        <v>11.68375</v>
      </c>
      <c r="G10" s="851">
        <v>-2.9930489595026422E-2</v>
      </c>
      <c r="H10" s="850">
        <v>116.50635000000057</v>
      </c>
      <c r="I10" s="850">
        <v>5666.2774954569013</v>
      </c>
    </row>
    <row r="11" spans="1:12" s="62" customFormat="1">
      <c r="A11" s="837" t="s">
        <v>812</v>
      </c>
      <c r="B11" s="849">
        <v>97.742320000000007</v>
      </c>
      <c r="C11" s="849">
        <v>3.3045800000000001</v>
      </c>
      <c r="D11" s="849">
        <v>0</v>
      </c>
      <c r="E11" s="849">
        <v>0</v>
      </c>
      <c r="F11" s="850">
        <v>101.04690000000001</v>
      </c>
      <c r="G11" s="851">
        <v>-6.6179656956619759E-3</v>
      </c>
      <c r="H11" s="850">
        <v>995.16044999999576</v>
      </c>
      <c r="I11" s="850">
        <v>17538.440026917506</v>
      </c>
    </row>
    <row r="12" spans="1:12" s="62" customFormat="1">
      <c r="A12" s="837" t="s">
        <v>171</v>
      </c>
      <c r="B12" s="849">
        <v>0.85205999999999993</v>
      </c>
      <c r="C12" s="849">
        <v>10.52284</v>
      </c>
      <c r="D12" s="849">
        <v>0</v>
      </c>
      <c r="E12" s="849">
        <v>0</v>
      </c>
      <c r="F12" s="850">
        <v>11.3749</v>
      </c>
      <c r="G12" s="853">
        <v>-6.8949880824537124E-2</v>
      </c>
      <c r="H12" s="850">
        <v>108.65951999999993</v>
      </c>
      <c r="I12" s="850">
        <v>1577.0628547348854</v>
      </c>
    </row>
    <row r="13" spans="1:12" s="62" customFormat="1">
      <c r="A13" s="837" t="s">
        <v>172</v>
      </c>
      <c r="B13" s="849">
        <v>119.36614</v>
      </c>
      <c r="C13" s="849">
        <v>19.078290000000003</v>
      </c>
      <c r="D13" s="849">
        <v>0</v>
      </c>
      <c r="E13" s="849">
        <v>0</v>
      </c>
      <c r="F13" s="850">
        <v>138.44443000000001</v>
      </c>
      <c r="G13" s="851">
        <v>-2.2189665686297766E-2</v>
      </c>
      <c r="H13" s="850">
        <v>1415.3339700000033</v>
      </c>
      <c r="I13" s="850">
        <v>29274.731227619613</v>
      </c>
    </row>
    <row r="14" spans="1:12" s="62" customFormat="1">
      <c r="A14" s="838" t="s">
        <v>173</v>
      </c>
      <c r="B14" s="849">
        <v>40.009149999999998</v>
      </c>
      <c r="C14" s="849">
        <v>78.122160000000008</v>
      </c>
      <c r="D14" s="849">
        <v>0</v>
      </c>
      <c r="E14" s="849">
        <v>5.1147200000000002</v>
      </c>
      <c r="F14" s="850">
        <v>123.24603000000002</v>
      </c>
      <c r="G14" s="851">
        <v>5.6263854836564597E-3</v>
      </c>
      <c r="H14" s="850">
        <v>1148.5552300000018</v>
      </c>
      <c r="I14" s="850">
        <v>21053.664569847373</v>
      </c>
    </row>
    <row r="15" spans="1:12" s="62" customFormat="1">
      <c r="A15" s="839" t="s">
        <v>174</v>
      </c>
      <c r="B15" s="849">
        <v>10.050000000000001</v>
      </c>
      <c r="C15" s="849">
        <v>47.827150000000003</v>
      </c>
      <c r="D15" s="849">
        <v>0</v>
      </c>
      <c r="E15" s="849">
        <v>2.90246</v>
      </c>
      <c r="F15" s="850">
        <v>60.779609999999998</v>
      </c>
      <c r="G15" s="851">
        <v>-2.6177378810938512E-2</v>
      </c>
      <c r="H15" s="850">
        <v>581.82131000000118</v>
      </c>
      <c r="I15" s="850">
        <v>15881.376683200617</v>
      </c>
    </row>
    <row r="16" spans="1:12" s="62" customFormat="1">
      <c r="A16" s="839" t="s">
        <v>175</v>
      </c>
      <c r="B16" s="849">
        <v>184.65199999999999</v>
      </c>
      <c r="C16" s="849">
        <v>24.052</v>
      </c>
      <c r="D16" s="849">
        <v>0</v>
      </c>
      <c r="E16" s="849">
        <v>0</v>
      </c>
      <c r="F16" s="850">
        <v>208.70399999999998</v>
      </c>
      <c r="G16" s="851">
        <v>-1.2206657741515192E-2</v>
      </c>
      <c r="H16" s="850">
        <v>2096.877239999998</v>
      </c>
      <c r="I16" s="850">
        <v>33373.722388403345</v>
      </c>
    </row>
    <row r="17" spans="1:12" s="62" customFormat="1">
      <c r="A17" s="839" t="s">
        <v>176</v>
      </c>
      <c r="B17" s="849">
        <v>2.2200000000000002</v>
      </c>
      <c r="C17" s="849">
        <v>216.50857000000002</v>
      </c>
      <c r="D17" s="849">
        <v>0</v>
      </c>
      <c r="E17" s="849">
        <v>0</v>
      </c>
      <c r="F17" s="850">
        <v>218.72857000000002</v>
      </c>
      <c r="G17" s="851">
        <v>3.1804047558868787E-2</v>
      </c>
      <c r="H17" s="850">
        <v>1972.7185300000056</v>
      </c>
      <c r="I17" s="850">
        <v>48687.486683856267</v>
      </c>
    </row>
    <row r="18" spans="1:12" s="62" customFormat="1">
      <c r="A18" s="839" t="s">
        <v>602</v>
      </c>
      <c r="B18" s="849">
        <v>36.945</v>
      </c>
      <c r="C18" s="849">
        <v>4.4011400000000007</v>
      </c>
      <c r="D18" s="849">
        <v>0</v>
      </c>
      <c r="E18" s="849">
        <v>0</v>
      </c>
      <c r="F18" s="850">
        <v>41.346139999999998</v>
      </c>
      <c r="G18" s="851">
        <v>-5.3853727723423006E-3</v>
      </c>
      <c r="H18" s="850">
        <v>407.84956000000057</v>
      </c>
      <c r="I18" s="850">
        <v>11037.69196554118</v>
      </c>
    </row>
    <row r="19" spans="1:12" s="62" customFormat="1">
      <c r="A19" s="838" t="s">
        <v>177</v>
      </c>
      <c r="B19" s="849">
        <v>39.018589999999996</v>
      </c>
      <c r="C19" s="849">
        <v>2.1827899999999998</v>
      </c>
      <c r="D19" s="849">
        <v>0</v>
      </c>
      <c r="E19" s="849">
        <v>0</v>
      </c>
      <c r="F19" s="850">
        <v>41.201379999999993</v>
      </c>
      <c r="G19" s="851">
        <v>-1.6470229885222398E-2</v>
      </c>
      <c r="H19" s="850">
        <v>516.14202999999998</v>
      </c>
      <c r="I19" s="850">
        <v>5873.4104392268882</v>
      </c>
    </row>
    <row r="20" spans="1:12" s="62" customFormat="1">
      <c r="A20" s="838" t="s">
        <v>178</v>
      </c>
      <c r="B20" s="849">
        <v>0</v>
      </c>
      <c r="C20" s="849">
        <v>18.467310000000001</v>
      </c>
      <c r="D20" s="849">
        <v>0</v>
      </c>
      <c r="E20" s="849">
        <v>1.0895999999999999</v>
      </c>
      <c r="F20" s="850">
        <v>19.556910000000002</v>
      </c>
      <c r="G20" s="851">
        <v>-0.31032538318959313</v>
      </c>
      <c r="H20" s="850">
        <v>505.18696000000273</v>
      </c>
      <c r="I20" s="850">
        <v>10615.783456821951</v>
      </c>
    </row>
    <row r="21" spans="1:12" s="62" customFormat="1">
      <c r="A21" s="838" t="s">
        <v>182</v>
      </c>
      <c r="B21" s="849">
        <v>3.5463499999999999</v>
      </c>
      <c r="C21" s="849">
        <v>0.92464999999999997</v>
      </c>
      <c r="D21" s="849">
        <v>0</v>
      </c>
      <c r="E21" s="849">
        <v>0</v>
      </c>
      <c r="F21" s="850">
        <v>4.4710000000000001</v>
      </c>
      <c r="G21" s="851">
        <v>4.3826226630059306E-2</v>
      </c>
      <c r="H21" s="850">
        <v>47.627140000000054</v>
      </c>
      <c r="I21" s="850">
        <v>565.51516825204067</v>
      </c>
    </row>
    <row r="22" spans="1:12" s="62" customFormat="1">
      <c r="A22" s="838" t="s">
        <v>207</v>
      </c>
      <c r="B22" s="849">
        <v>0</v>
      </c>
      <c r="C22" s="849">
        <v>8.12087</v>
      </c>
      <c r="D22" s="849">
        <v>0</v>
      </c>
      <c r="E22" s="849">
        <v>0</v>
      </c>
      <c r="F22" s="850">
        <v>8.12087</v>
      </c>
      <c r="G22" s="851">
        <v>0.3132363928032007</v>
      </c>
      <c r="H22" s="850">
        <v>68.308109999999886</v>
      </c>
      <c r="I22" s="850">
        <v>561.73459271285412</v>
      </c>
    </row>
    <row r="23" spans="1:12" s="62" customFormat="1">
      <c r="A23" s="838" t="s">
        <v>206</v>
      </c>
      <c r="B23" s="849">
        <v>0</v>
      </c>
      <c r="C23" s="849">
        <v>5.0742500000000001</v>
      </c>
      <c r="D23" s="849">
        <v>0</v>
      </c>
      <c r="E23" s="849">
        <v>0</v>
      </c>
      <c r="F23" s="850">
        <v>5.0742500000000001</v>
      </c>
      <c r="G23" s="851">
        <v>0.36807268707620544</v>
      </c>
      <c r="H23" s="850">
        <v>35.510180000002947</v>
      </c>
      <c r="I23" s="850">
        <v>11083.049996421798</v>
      </c>
    </row>
    <row r="24" spans="1:12" s="62" customFormat="1">
      <c r="A24" s="838" t="s">
        <v>179</v>
      </c>
      <c r="B24" s="849">
        <v>0</v>
      </c>
      <c r="C24" s="849">
        <v>89.15697999999999</v>
      </c>
      <c r="D24" s="849">
        <v>0</v>
      </c>
      <c r="E24" s="849">
        <v>0</v>
      </c>
      <c r="F24" s="850">
        <v>89.15697999999999</v>
      </c>
      <c r="G24" s="851">
        <v>-7.4979516783890698E-2</v>
      </c>
      <c r="H24" s="850">
        <v>883.27524000000085</v>
      </c>
      <c r="I24" s="850">
        <v>10307.790536777486</v>
      </c>
    </row>
    <row r="25" spans="1:12" s="62" customFormat="1">
      <c r="A25" s="837" t="s">
        <v>180</v>
      </c>
      <c r="B25" s="849">
        <v>0</v>
      </c>
      <c r="C25" s="849">
        <v>32.381979999999999</v>
      </c>
      <c r="D25" s="849">
        <v>0</v>
      </c>
      <c r="E25" s="849">
        <v>0</v>
      </c>
      <c r="F25" s="850">
        <v>32.381979999999999</v>
      </c>
      <c r="G25" s="851">
        <v>-4.9184794816465538E-2</v>
      </c>
      <c r="H25" s="850">
        <v>307.30643000000146</v>
      </c>
      <c r="I25" s="850">
        <v>6765.3188231860067</v>
      </c>
    </row>
    <row r="26" spans="1:12" s="62" customFormat="1">
      <c r="A26" s="838" t="s">
        <v>181</v>
      </c>
      <c r="B26" s="849">
        <v>0</v>
      </c>
      <c r="C26" s="849">
        <v>45.812040000000003</v>
      </c>
      <c r="D26" s="849">
        <v>0</v>
      </c>
      <c r="E26" s="849">
        <v>0</v>
      </c>
      <c r="F26" s="850">
        <v>45.812040000000003</v>
      </c>
      <c r="G26" s="851">
        <v>0.1612687354293374</v>
      </c>
      <c r="H26" s="850">
        <v>649.79250000000047</v>
      </c>
      <c r="I26" s="850">
        <v>7751.4443886767531</v>
      </c>
    </row>
    <row r="27" spans="1:12" s="62" customFormat="1">
      <c r="A27" s="838" t="s">
        <v>1283</v>
      </c>
      <c r="B27" s="849">
        <v>0</v>
      </c>
      <c r="C27" s="849">
        <v>20.286900000000003</v>
      </c>
      <c r="D27" s="849">
        <v>0</v>
      </c>
      <c r="E27" s="849">
        <v>0</v>
      </c>
      <c r="F27" s="850">
        <v>20.286900000000003</v>
      </c>
      <c r="G27" s="851">
        <v>0.11465197379590708</v>
      </c>
      <c r="H27" s="850">
        <v>551.40159999999923</v>
      </c>
      <c r="I27" s="850">
        <v>8064.2505656062112</v>
      </c>
    </row>
    <row r="28" spans="1:12" s="62" customFormat="1" ht="18.75" customHeight="1">
      <c r="A28" s="819" t="s">
        <v>931</v>
      </c>
      <c r="B28" s="852">
        <v>591.53683999999998</v>
      </c>
      <c r="C28" s="852">
        <v>655.95117000000005</v>
      </c>
      <c r="D28" s="852">
        <v>0</v>
      </c>
      <c r="E28" s="852">
        <v>9.1067800000000005</v>
      </c>
      <c r="F28" s="852">
        <v>1256.5947899999999</v>
      </c>
      <c r="G28" s="868">
        <v>6.392791128732922E-3</v>
      </c>
      <c r="H28" s="852">
        <v>13029.725250000016</v>
      </c>
      <c r="I28" s="852">
        <v>261467.79183233529</v>
      </c>
    </row>
    <row r="29" spans="1:12">
      <c r="A29" s="28" t="s">
        <v>512</v>
      </c>
      <c r="I29" s="825"/>
      <c r="J29" s="825"/>
      <c r="K29" s="825"/>
      <c r="L29" s="826"/>
    </row>
    <row r="30" spans="1:12">
      <c r="A30" s="32" t="s">
        <v>872</v>
      </c>
      <c r="B30" s="752"/>
      <c r="C30" s="816"/>
      <c r="D30" s="689"/>
      <c r="E30" s="751"/>
      <c r="F30" s="751"/>
      <c r="G30" s="751"/>
      <c r="I30" s="825"/>
      <c r="J30" s="825"/>
      <c r="K30" s="825"/>
      <c r="L30" s="826"/>
    </row>
    <row r="31" spans="1:12" ht="12.75" customHeight="1">
      <c r="A31" s="243" t="s">
        <v>1026</v>
      </c>
    </row>
    <row r="32" spans="1:12" ht="12.75" customHeight="1">
      <c r="A32" s="848" t="s">
        <v>995</v>
      </c>
    </row>
    <row r="33" spans="1:27" ht="12.75" customHeight="1"/>
    <row r="34" spans="1:27">
      <c r="A34" s="135" t="s">
        <v>938</v>
      </c>
      <c r="H34" s="813"/>
      <c r="L34" s="122" t="str">
        <f>I1</f>
        <v>Listopad 2025.</v>
      </c>
    </row>
    <row r="35" spans="1:27">
      <c r="A35" s="514" t="s">
        <v>939</v>
      </c>
      <c r="H35" s="814"/>
      <c r="L35" s="490" t="str">
        <f>I2</f>
        <v>October 2025</v>
      </c>
    </row>
    <row r="36" spans="1:27" ht="10.35" customHeight="1">
      <c r="A36" s="514"/>
      <c r="H36" s="814"/>
    </row>
    <row r="37" spans="1:27" ht="10.35" customHeight="1">
      <c r="A37" s="514"/>
      <c r="H37" s="814"/>
      <c r="L37" s="13" t="s">
        <v>1270</v>
      </c>
    </row>
    <row r="38" spans="1:27" s="62" customFormat="1" ht="14.45" customHeight="1">
      <c r="A38" s="1188" t="s">
        <v>989</v>
      </c>
      <c r="B38" s="1189" t="s">
        <v>1025</v>
      </c>
      <c r="C38" s="1189"/>
      <c r="D38" s="1189"/>
      <c r="E38" s="1189"/>
      <c r="F38" s="1193" t="s">
        <v>973</v>
      </c>
      <c r="G38" s="1193"/>
      <c r="H38" s="1193"/>
      <c r="I38" s="1191" t="s">
        <v>972</v>
      </c>
      <c r="J38" s="1191" t="s">
        <v>967</v>
      </c>
      <c r="K38" s="1188" t="s">
        <v>969</v>
      </c>
      <c r="L38" s="1188" t="s">
        <v>992</v>
      </c>
      <c r="M38" s="817"/>
    </row>
    <row r="39" spans="1:27" s="62" customFormat="1" ht="95.1" customHeight="1">
      <c r="A39" s="1188"/>
      <c r="B39" s="841" t="s">
        <v>975</v>
      </c>
      <c r="C39" s="841" t="s">
        <v>976</v>
      </c>
      <c r="D39" s="841" t="s">
        <v>977</v>
      </c>
      <c r="E39" s="841" t="s">
        <v>978</v>
      </c>
      <c r="F39" s="841" t="s">
        <v>974</v>
      </c>
      <c r="G39" s="841" t="s">
        <v>979</v>
      </c>
      <c r="H39" s="841" t="s">
        <v>932</v>
      </c>
      <c r="I39" s="1191"/>
      <c r="J39" s="1191"/>
      <c r="K39" s="1188"/>
      <c r="L39" s="1188"/>
    </row>
    <row r="40" spans="1:27" s="62" customFormat="1">
      <c r="A40" s="837" t="s">
        <v>1248</v>
      </c>
      <c r="B40" s="849">
        <v>0</v>
      </c>
      <c r="C40" s="849">
        <v>0</v>
      </c>
      <c r="D40" s="849">
        <v>0</v>
      </c>
      <c r="E40" s="849">
        <v>0.25469999999999998</v>
      </c>
      <c r="F40" s="849">
        <v>0</v>
      </c>
      <c r="G40" s="849">
        <v>0.59429999999999994</v>
      </c>
      <c r="H40" s="849">
        <v>0</v>
      </c>
      <c r="I40" s="850">
        <v>0.84899999999999998</v>
      </c>
      <c r="J40" s="1025">
        <v>1</v>
      </c>
      <c r="K40" s="850">
        <v>138.34659999999997</v>
      </c>
      <c r="L40" s="850">
        <v>185.84750999999997</v>
      </c>
      <c r="AA40" s="875"/>
    </row>
    <row r="41" spans="1:27" s="62" customFormat="1">
      <c r="A41" s="837" t="s">
        <v>810</v>
      </c>
      <c r="B41" s="849">
        <v>0</v>
      </c>
      <c r="C41" s="849">
        <v>0</v>
      </c>
      <c r="D41" s="849">
        <v>0</v>
      </c>
      <c r="E41" s="849">
        <v>0</v>
      </c>
      <c r="F41" s="849">
        <v>0</v>
      </c>
      <c r="G41" s="849">
        <v>11.021430000000001</v>
      </c>
      <c r="H41" s="849">
        <v>0</v>
      </c>
      <c r="I41" s="850">
        <v>11.021430000000001</v>
      </c>
      <c r="J41" s="1025">
        <v>1</v>
      </c>
      <c r="K41" s="850">
        <v>86.692840000000047</v>
      </c>
      <c r="L41" s="850">
        <v>627.78431305594245</v>
      </c>
      <c r="AA41" s="875"/>
    </row>
    <row r="42" spans="1:27" s="62" customFormat="1">
      <c r="A42" s="837" t="s">
        <v>797</v>
      </c>
      <c r="B42" s="849">
        <v>0</v>
      </c>
      <c r="C42" s="849">
        <v>0</v>
      </c>
      <c r="D42" s="849">
        <v>0</v>
      </c>
      <c r="E42" s="849">
        <v>0</v>
      </c>
      <c r="F42" s="849">
        <v>0</v>
      </c>
      <c r="G42" s="849">
        <v>21.429169999999999</v>
      </c>
      <c r="H42" s="849">
        <v>0</v>
      </c>
      <c r="I42" s="850">
        <v>21.429169999999999</v>
      </c>
      <c r="J42" s="1025">
        <v>0.76917081869631065</v>
      </c>
      <c r="K42" s="850">
        <v>79.865160000000174</v>
      </c>
      <c r="L42" s="850">
        <v>898.47951779282005</v>
      </c>
      <c r="AA42" s="875"/>
    </row>
    <row r="43" spans="1:27" s="62" customFormat="1">
      <c r="A43" s="837" t="s">
        <v>170</v>
      </c>
      <c r="B43" s="849">
        <v>0</v>
      </c>
      <c r="C43" s="849">
        <v>0</v>
      </c>
      <c r="D43" s="849">
        <v>0</v>
      </c>
      <c r="E43" s="849">
        <v>0</v>
      </c>
      <c r="F43" s="849">
        <v>0</v>
      </c>
      <c r="G43" s="849">
        <v>0</v>
      </c>
      <c r="H43" s="849">
        <v>0</v>
      </c>
      <c r="I43" s="850">
        <v>0</v>
      </c>
      <c r="J43" s="1025" t="s">
        <v>138</v>
      </c>
      <c r="K43" s="850">
        <v>80.517189999999573</v>
      </c>
      <c r="L43" s="850">
        <v>4389.5827175817913</v>
      </c>
      <c r="AA43" s="875"/>
    </row>
    <row r="44" spans="1:27" s="62" customFormat="1">
      <c r="A44" s="837" t="s">
        <v>812</v>
      </c>
      <c r="B44" s="849">
        <v>61.438190000000006</v>
      </c>
      <c r="C44" s="849">
        <v>0</v>
      </c>
      <c r="D44" s="849">
        <v>0</v>
      </c>
      <c r="E44" s="849">
        <v>0</v>
      </c>
      <c r="F44" s="849">
        <v>0</v>
      </c>
      <c r="G44" s="849">
        <v>10.98983</v>
      </c>
      <c r="H44" s="849">
        <v>0</v>
      </c>
      <c r="I44" s="850">
        <v>72.428020000000004</v>
      </c>
      <c r="J44" s="1025">
        <v>-0.1492281468817942</v>
      </c>
      <c r="K44" s="850">
        <v>711.51445999999942</v>
      </c>
      <c r="L44" s="850">
        <v>7357.1203816066109</v>
      </c>
      <c r="M44" s="865"/>
      <c r="AA44" s="875"/>
    </row>
    <row r="45" spans="1:27" s="62" customFormat="1">
      <c r="A45" s="837" t="s">
        <v>171</v>
      </c>
      <c r="B45" s="849">
        <v>0</v>
      </c>
      <c r="C45" s="849">
        <v>0</v>
      </c>
      <c r="D45" s="849">
        <v>0</v>
      </c>
      <c r="E45" s="849">
        <v>0</v>
      </c>
      <c r="F45" s="849">
        <v>0</v>
      </c>
      <c r="G45" s="849">
        <v>3.0751999999999997</v>
      </c>
      <c r="H45" s="849">
        <v>1.5703099999999999</v>
      </c>
      <c r="I45" s="850">
        <v>4.6455099999999998</v>
      </c>
      <c r="J45" s="1025">
        <v>1</v>
      </c>
      <c r="K45" s="850">
        <v>20.425299999999993</v>
      </c>
      <c r="L45" s="850">
        <v>276.35943201207778</v>
      </c>
      <c r="AA45" s="875"/>
    </row>
    <row r="46" spans="1:27" s="62" customFormat="1">
      <c r="A46" s="837" t="s">
        <v>172</v>
      </c>
      <c r="B46" s="849">
        <v>14.63841</v>
      </c>
      <c r="C46" s="849">
        <v>0</v>
      </c>
      <c r="D46" s="849">
        <v>0</v>
      </c>
      <c r="E46" s="849">
        <v>0</v>
      </c>
      <c r="F46" s="849">
        <v>15.243069999999999</v>
      </c>
      <c r="G46" s="849">
        <v>79.698869999999999</v>
      </c>
      <c r="H46" s="849">
        <v>0</v>
      </c>
      <c r="I46" s="850">
        <v>109.58035</v>
      </c>
      <c r="J46" s="996">
        <v>-0.29978423608352767</v>
      </c>
      <c r="K46" s="850">
        <v>873.00709999999981</v>
      </c>
      <c r="L46" s="850">
        <v>7528.1670166952026</v>
      </c>
      <c r="AA46" s="875"/>
    </row>
    <row r="47" spans="1:27" s="62" customFormat="1">
      <c r="A47" s="838" t="s">
        <v>173</v>
      </c>
      <c r="B47" s="849">
        <v>0</v>
      </c>
      <c r="C47" s="849">
        <v>0</v>
      </c>
      <c r="D47" s="849">
        <v>0</v>
      </c>
      <c r="E47" s="849">
        <v>0</v>
      </c>
      <c r="F47" s="849">
        <v>3.4726999999999997</v>
      </c>
      <c r="G47" s="849">
        <v>0</v>
      </c>
      <c r="H47" s="849">
        <v>0</v>
      </c>
      <c r="I47" s="850">
        <v>3.4726999999999997</v>
      </c>
      <c r="J47" s="996">
        <v>-0.96727731054112154</v>
      </c>
      <c r="K47" s="850">
        <v>654.13004000000001</v>
      </c>
      <c r="L47" s="850">
        <v>10615.802771584709</v>
      </c>
      <c r="AA47" s="875"/>
    </row>
    <row r="48" spans="1:27" s="62" customFormat="1">
      <c r="A48" s="839" t="s">
        <v>174</v>
      </c>
      <c r="B48" s="849">
        <v>0</v>
      </c>
      <c r="C48" s="849">
        <v>0</v>
      </c>
      <c r="D48" s="849">
        <v>22.34592</v>
      </c>
      <c r="E48" s="849">
        <v>9.3372299999999999</v>
      </c>
      <c r="F48" s="849">
        <v>14.25506</v>
      </c>
      <c r="G48" s="849">
        <v>13.506290000000002</v>
      </c>
      <c r="H48" s="849">
        <v>0</v>
      </c>
      <c r="I48" s="850">
        <v>59.444499999999998</v>
      </c>
      <c r="J48" s="996">
        <v>1.4102528546602668</v>
      </c>
      <c r="K48" s="850">
        <v>368.58889999999792</v>
      </c>
      <c r="L48" s="850">
        <v>7042.7753920366285</v>
      </c>
      <c r="AA48" s="875"/>
    </row>
    <row r="49" spans="1:27" s="62" customFormat="1">
      <c r="A49" s="839" t="s">
        <v>175</v>
      </c>
      <c r="B49" s="849">
        <v>7.8788599999999995</v>
      </c>
      <c r="C49" s="849">
        <v>0</v>
      </c>
      <c r="D49" s="849">
        <v>84.304630000000003</v>
      </c>
      <c r="E49" s="849">
        <v>41.015239999999999</v>
      </c>
      <c r="F49" s="849">
        <v>0</v>
      </c>
      <c r="G49" s="849">
        <v>0</v>
      </c>
      <c r="H49" s="849">
        <v>0</v>
      </c>
      <c r="I49" s="850">
        <v>133.19873000000001</v>
      </c>
      <c r="J49" s="996">
        <v>5.5199167176908981E-2</v>
      </c>
      <c r="K49" s="850">
        <v>1560.2208499999997</v>
      </c>
      <c r="L49" s="850">
        <v>8403.5174106058803</v>
      </c>
      <c r="AA49" s="875"/>
    </row>
    <row r="50" spans="1:27" s="62" customFormat="1">
      <c r="A50" s="839" t="s">
        <v>176</v>
      </c>
      <c r="B50" s="849">
        <v>4.4483999999999995</v>
      </c>
      <c r="C50" s="849">
        <v>0</v>
      </c>
      <c r="D50" s="849">
        <v>96.037600000000012</v>
      </c>
      <c r="E50" s="849">
        <v>46.017789999999998</v>
      </c>
      <c r="F50" s="849">
        <v>12.970360000000001</v>
      </c>
      <c r="G50" s="849">
        <v>0</v>
      </c>
      <c r="H50" s="849">
        <v>0</v>
      </c>
      <c r="I50" s="850">
        <v>159.47415000000001</v>
      </c>
      <c r="J50" s="996">
        <v>-0.12315514515619186</v>
      </c>
      <c r="K50" s="850">
        <v>2115.0940700000028</v>
      </c>
      <c r="L50" s="850">
        <v>24138.560934697711</v>
      </c>
      <c r="AA50" s="875"/>
    </row>
    <row r="51" spans="1:27" s="62" customFormat="1">
      <c r="A51" s="839" t="s">
        <v>602</v>
      </c>
      <c r="B51" s="849">
        <v>0</v>
      </c>
      <c r="C51" s="849">
        <v>0</v>
      </c>
      <c r="D51" s="849">
        <v>13.66136</v>
      </c>
      <c r="E51" s="849">
        <v>5.3162000000000003</v>
      </c>
      <c r="F51" s="849">
        <v>0</v>
      </c>
      <c r="G51" s="849">
        <v>2.90246</v>
      </c>
      <c r="H51" s="849">
        <v>0</v>
      </c>
      <c r="I51" s="850">
        <v>21.880020000000002</v>
      </c>
      <c r="J51" s="996">
        <v>0.1866112626009544</v>
      </c>
      <c r="K51" s="850">
        <v>193.60236999999995</v>
      </c>
      <c r="L51" s="850">
        <v>918.68705383900726</v>
      </c>
      <c r="AA51" s="875"/>
    </row>
    <row r="52" spans="1:27" s="62" customFormat="1">
      <c r="A52" s="838" t="s">
        <v>177</v>
      </c>
      <c r="B52" s="849">
        <v>0</v>
      </c>
      <c r="C52" s="849">
        <v>0</v>
      </c>
      <c r="D52" s="849">
        <v>0</v>
      </c>
      <c r="E52" s="849">
        <v>0</v>
      </c>
      <c r="F52" s="849">
        <v>0</v>
      </c>
      <c r="G52" s="849">
        <v>0</v>
      </c>
      <c r="H52" s="849">
        <v>0</v>
      </c>
      <c r="I52" s="850">
        <v>0</v>
      </c>
      <c r="J52" s="1025">
        <v>-1</v>
      </c>
      <c r="K52" s="850">
        <v>113.33143999999993</v>
      </c>
      <c r="L52" s="850">
        <v>1547.1803915959915</v>
      </c>
      <c r="AA52" s="875"/>
    </row>
    <row r="53" spans="1:27" s="62" customFormat="1">
      <c r="A53" s="838" t="s">
        <v>178</v>
      </c>
      <c r="B53" s="849">
        <v>0</v>
      </c>
      <c r="C53" s="849">
        <v>0</v>
      </c>
      <c r="D53" s="849">
        <v>0</v>
      </c>
      <c r="E53" s="849">
        <v>0</v>
      </c>
      <c r="F53" s="849">
        <v>6.2317299999999998</v>
      </c>
      <c r="G53" s="849">
        <v>4.1320600000000001</v>
      </c>
      <c r="H53" s="849">
        <v>0</v>
      </c>
      <c r="I53" s="850">
        <v>10.36379</v>
      </c>
      <c r="J53" s="1025">
        <v>-0.53680826539582827</v>
      </c>
      <c r="K53" s="850">
        <v>161.76590999999996</v>
      </c>
      <c r="L53" s="850">
        <v>628.35022069082208</v>
      </c>
      <c r="AA53" s="875"/>
    </row>
    <row r="54" spans="1:27" s="62" customFormat="1">
      <c r="A54" s="838" t="s">
        <v>182</v>
      </c>
      <c r="B54" s="849">
        <v>0</v>
      </c>
      <c r="C54" s="849">
        <v>0</v>
      </c>
      <c r="D54" s="849">
        <v>0</v>
      </c>
      <c r="E54" s="849">
        <v>0</v>
      </c>
      <c r="F54" s="849">
        <v>0</v>
      </c>
      <c r="G54" s="849">
        <v>0</v>
      </c>
      <c r="H54" s="849">
        <v>0</v>
      </c>
      <c r="I54" s="850">
        <v>0</v>
      </c>
      <c r="J54" s="1025" t="s">
        <v>138</v>
      </c>
      <c r="K54" s="850">
        <v>6.1191700000000004</v>
      </c>
      <c r="L54" s="850">
        <v>23.905894772712191</v>
      </c>
      <c r="AA54" s="875"/>
    </row>
    <row r="55" spans="1:27" s="62" customFormat="1">
      <c r="A55" s="838" t="s">
        <v>207</v>
      </c>
      <c r="B55" s="849">
        <v>0</v>
      </c>
      <c r="C55" s="849">
        <v>0</v>
      </c>
      <c r="D55" s="849">
        <v>0</v>
      </c>
      <c r="E55" s="849">
        <v>0</v>
      </c>
      <c r="F55" s="849">
        <v>0</v>
      </c>
      <c r="G55" s="849">
        <v>0</v>
      </c>
      <c r="H55" s="849">
        <v>0</v>
      </c>
      <c r="I55" s="850">
        <v>0</v>
      </c>
      <c r="J55" s="1025">
        <v>-1</v>
      </c>
      <c r="K55" s="850">
        <v>14.021970000000003</v>
      </c>
      <c r="L55" s="850">
        <v>33.756751949034445</v>
      </c>
      <c r="AA55" s="875"/>
    </row>
    <row r="56" spans="1:27" s="62" customFormat="1">
      <c r="A56" s="838" t="s">
        <v>206</v>
      </c>
      <c r="B56" s="849">
        <v>0</v>
      </c>
      <c r="C56" s="849">
        <v>0</v>
      </c>
      <c r="D56" s="849">
        <v>0</v>
      </c>
      <c r="E56" s="849">
        <v>21.44247</v>
      </c>
      <c r="F56" s="849">
        <v>0.48214999999999997</v>
      </c>
      <c r="G56" s="849">
        <v>18.320930000000001</v>
      </c>
      <c r="H56" s="849">
        <v>0</v>
      </c>
      <c r="I56" s="850">
        <v>40.245550000000001</v>
      </c>
      <c r="J56" s="996">
        <v>-0.14459568059135475</v>
      </c>
      <c r="K56" s="850">
        <v>614.68078000000014</v>
      </c>
      <c r="L56" s="850">
        <v>3615.7055621023292</v>
      </c>
      <c r="AA56" s="875"/>
    </row>
    <row r="57" spans="1:27" s="62" customFormat="1">
      <c r="A57" s="838" t="s">
        <v>179</v>
      </c>
      <c r="B57" s="849">
        <v>0</v>
      </c>
      <c r="C57" s="849">
        <v>0</v>
      </c>
      <c r="D57" s="849">
        <v>5.6195399999999998</v>
      </c>
      <c r="E57" s="849">
        <v>0</v>
      </c>
      <c r="F57" s="849">
        <v>0</v>
      </c>
      <c r="G57" s="849">
        <v>0</v>
      </c>
      <c r="H57" s="849">
        <v>0</v>
      </c>
      <c r="I57" s="850">
        <v>5.6195399999999998</v>
      </c>
      <c r="J57" s="996">
        <v>-0.4557014132581455</v>
      </c>
      <c r="K57" s="850">
        <v>91.26119000000017</v>
      </c>
      <c r="L57" s="850">
        <v>2351.128888480323</v>
      </c>
      <c r="AA57" s="875"/>
    </row>
    <row r="58" spans="1:27" s="62" customFormat="1">
      <c r="A58" s="837" t="s">
        <v>180</v>
      </c>
      <c r="B58" s="849">
        <v>0</v>
      </c>
      <c r="C58" s="849">
        <v>0</v>
      </c>
      <c r="D58" s="849">
        <v>5.5648200000000001</v>
      </c>
      <c r="E58" s="849">
        <v>0</v>
      </c>
      <c r="F58" s="849">
        <v>0</v>
      </c>
      <c r="G58" s="849">
        <v>0</v>
      </c>
      <c r="H58" s="849">
        <v>0</v>
      </c>
      <c r="I58" s="850">
        <v>5.5648200000000001</v>
      </c>
      <c r="J58" s="996">
        <v>-0.41289705900971052</v>
      </c>
      <c r="K58" s="850">
        <v>224.82501999999977</v>
      </c>
      <c r="L58" s="850">
        <v>2580.670561269495</v>
      </c>
      <c r="AA58" s="875"/>
    </row>
    <row r="59" spans="1:27" s="62" customFormat="1">
      <c r="A59" s="838" t="s">
        <v>181</v>
      </c>
      <c r="B59" s="849">
        <v>15.183159999999999</v>
      </c>
      <c r="C59" s="849">
        <v>0</v>
      </c>
      <c r="D59" s="849">
        <v>9.1948600000000003</v>
      </c>
      <c r="E59" s="849">
        <v>48.02102</v>
      </c>
      <c r="F59" s="849">
        <v>0</v>
      </c>
      <c r="G59" s="849">
        <v>2.16161</v>
      </c>
      <c r="H59" s="849">
        <v>0</v>
      </c>
      <c r="I59" s="850">
        <v>74.560649999999995</v>
      </c>
      <c r="J59" s="996">
        <v>7.8321177826555104</v>
      </c>
      <c r="K59" s="850">
        <v>187.77630999999997</v>
      </c>
      <c r="L59" s="850">
        <v>964.37466911672925</v>
      </c>
      <c r="AA59" s="875"/>
    </row>
    <row r="60" spans="1:27" s="62" customFormat="1">
      <c r="A60" s="838" t="s">
        <v>1283</v>
      </c>
      <c r="B60" s="849">
        <v>6.1284600000000005</v>
      </c>
      <c r="C60" s="849">
        <v>0</v>
      </c>
      <c r="D60" s="849">
        <v>10.35092</v>
      </c>
      <c r="E60" s="849">
        <v>8.3977400000000006</v>
      </c>
      <c r="F60" s="849">
        <v>3.11531</v>
      </c>
      <c r="G60" s="849">
        <v>0</v>
      </c>
      <c r="H60" s="849">
        <v>0</v>
      </c>
      <c r="I60" s="850">
        <v>27.992429999999999</v>
      </c>
      <c r="J60" s="996">
        <v>1.2352796971335165</v>
      </c>
      <c r="K60" s="850">
        <v>431.2803399999998</v>
      </c>
      <c r="L60" s="850">
        <v>3878.4929264675829</v>
      </c>
      <c r="AA60" s="875"/>
    </row>
    <row r="61" spans="1:27" s="62" customFormat="1" ht="18.75" customHeight="1">
      <c r="A61" s="819" t="s">
        <v>931</v>
      </c>
      <c r="B61" s="852">
        <v>109.71548000000001</v>
      </c>
      <c r="C61" s="852">
        <v>0</v>
      </c>
      <c r="D61" s="852">
        <v>247.07965000000002</v>
      </c>
      <c r="E61" s="852">
        <v>179.80239</v>
      </c>
      <c r="F61" s="852">
        <v>55.770379999999996</v>
      </c>
      <c r="G61" s="852">
        <v>167.83214999999998</v>
      </c>
      <c r="H61" s="852">
        <v>1.5703099999999999</v>
      </c>
      <c r="I61" s="852">
        <v>761.7703600000001</v>
      </c>
      <c r="J61" s="868">
        <v>-8.4018514464076155E-2</v>
      </c>
      <c r="K61" s="852">
        <v>8727.067009999997</v>
      </c>
      <c r="L61" s="852">
        <v>90975.942592158724</v>
      </c>
      <c r="AA61" s="875"/>
    </row>
    <row r="62" spans="1:27" ht="12.75" customHeight="1">
      <c r="A62" s="32" t="s">
        <v>872</v>
      </c>
      <c r="H62" s="163"/>
    </row>
    <row r="63" spans="1:27" ht="12.75" customHeight="1">
      <c r="A63" s="243" t="s">
        <v>1027</v>
      </c>
      <c r="B63" s="163"/>
      <c r="C63" s="163"/>
      <c r="D63" s="163"/>
      <c r="E63" s="163"/>
      <c r="F63" s="163"/>
      <c r="G63" s="163"/>
      <c r="H63" s="163"/>
      <c r="J63" s="75"/>
    </row>
    <row r="64" spans="1:27">
      <c r="A64" s="848" t="s">
        <v>996</v>
      </c>
    </row>
    <row r="65" spans="1:12">
      <c r="A65" s="572" t="s">
        <v>81</v>
      </c>
      <c r="J65" s="997"/>
    </row>
    <row r="66" spans="1:12">
      <c r="L66" s="743" t="s">
        <v>945</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9"/>
      <c r="J74" s="179"/>
      <c r="K74" s="179"/>
      <c r="L74" s="179"/>
    </row>
    <row r="75" spans="1:12" ht="12.75" customHeight="1">
      <c r="I75" s="179"/>
      <c r="J75" s="179"/>
      <c r="K75" s="179"/>
      <c r="L75" s="179"/>
    </row>
    <row r="76" spans="1:12" ht="12.75" customHeight="1">
      <c r="I76" s="179"/>
      <c r="J76" s="179"/>
      <c r="K76" s="179"/>
      <c r="L76" s="179"/>
    </row>
    <row r="77" spans="1:12" ht="12.75" customHeight="1">
      <c r="I77" s="1217"/>
      <c r="J77" s="1217"/>
      <c r="K77" s="179"/>
      <c r="L77" s="179"/>
    </row>
    <row r="78" spans="1:12" ht="12.75" customHeight="1">
      <c r="I78" s="304"/>
      <c r="J78" s="1212"/>
      <c r="K78" s="179"/>
      <c r="L78" s="179"/>
    </row>
    <row r="79" spans="1:12" ht="12.75" customHeight="1">
      <c r="I79" s="305"/>
      <c r="J79" s="1213"/>
      <c r="K79" s="179"/>
      <c r="L79" s="179"/>
    </row>
    <row r="80" spans="1:12" ht="12.75" customHeight="1">
      <c r="I80" s="307"/>
      <c r="J80" s="308"/>
      <c r="K80" s="179"/>
      <c r="L80" s="179"/>
    </row>
    <row r="81" spans="1:12" ht="12.75" customHeight="1">
      <c r="I81" s="307"/>
      <c r="J81" s="308"/>
      <c r="K81" s="179"/>
      <c r="L81" s="179"/>
    </row>
    <row r="82" spans="1:12" ht="12.75" customHeight="1">
      <c r="I82" s="307"/>
      <c r="J82" s="308"/>
      <c r="K82" s="179"/>
      <c r="L82" s="179"/>
    </row>
    <row r="83" spans="1:12" ht="12.75" customHeight="1">
      <c r="I83" s="307"/>
      <c r="J83" s="308"/>
      <c r="K83" s="179"/>
      <c r="L83" s="179"/>
    </row>
    <row r="84" spans="1:12" ht="12.75" customHeight="1">
      <c r="I84" s="307"/>
      <c r="J84" s="308"/>
      <c r="K84" s="179"/>
      <c r="L84" s="179"/>
    </row>
    <row r="85" spans="1:12" ht="12.75" customHeight="1">
      <c r="I85" s="179"/>
      <c r="J85" s="179"/>
      <c r="K85" s="179"/>
      <c r="L85" s="179"/>
    </row>
    <row r="86" spans="1:12" ht="12.75" customHeight="1">
      <c r="I86" s="179"/>
      <c r="J86" s="179"/>
      <c r="K86" s="179"/>
      <c r="L86" s="179"/>
    </row>
    <row r="87" spans="1:12" ht="12.75" customHeight="1">
      <c r="I87" s="179"/>
      <c r="J87" s="179"/>
      <c r="K87" s="179"/>
      <c r="L87" s="179"/>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3" customWidth="1"/>
    <col min="2" max="2" width="17" style="243" customWidth="1"/>
    <col min="3" max="3" width="8.42578125" style="243" bestFit="1" customWidth="1"/>
    <col min="4" max="4" width="9.140625" style="243" customWidth="1"/>
    <col min="5" max="5" width="9.42578125" style="243" bestFit="1" customWidth="1"/>
    <col min="6" max="6" width="9.85546875" style="243" customWidth="1"/>
    <col min="7" max="7" width="9.42578125" style="243" customWidth="1"/>
    <col min="8" max="8" width="10.5703125" style="243" customWidth="1"/>
    <col min="9" max="10" width="11.140625" style="243" customWidth="1"/>
    <col min="11" max="11" width="8.140625" style="243" bestFit="1" customWidth="1"/>
    <col min="12" max="12" width="9" style="243" customWidth="1"/>
    <col min="13" max="13" width="8.85546875" style="243" customWidth="1"/>
    <col min="14" max="16384" width="8.85546875" style="243"/>
  </cols>
  <sheetData>
    <row r="1" spans="1:8">
      <c r="A1" s="694" t="s">
        <v>940</v>
      </c>
      <c r="B1" s="910"/>
      <c r="C1" s="910"/>
      <c r="D1" s="910"/>
      <c r="E1" s="910"/>
      <c r="F1" s="910"/>
      <c r="G1" s="911" t="str">
        <f>Naslovnica!A20</f>
        <v>Listopad 2025.</v>
      </c>
    </row>
    <row r="2" spans="1:8">
      <c r="A2" s="912" t="s">
        <v>941</v>
      </c>
      <c r="B2" s="910"/>
      <c r="C2" s="910"/>
      <c r="D2" s="910"/>
      <c r="E2" s="910"/>
      <c r="F2" s="910"/>
      <c r="G2" s="913" t="str">
        <f>Naslovnica!A24</f>
        <v>October 2025</v>
      </c>
    </row>
    <row r="3" spans="1:8">
      <c r="A3" s="910"/>
      <c r="B3" s="910"/>
      <c r="C3" s="910"/>
      <c r="D3" s="910"/>
      <c r="E3" s="910"/>
      <c r="F3" s="910"/>
      <c r="G3" s="910"/>
    </row>
    <row r="4" spans="1:8">
      <c r="A4" s="959"/>
      <c r="B4" s="959"/>
      <c r="C4" s="960"/>
      <c r="D4" s="960"/>
      <c r="E4" s="961"/>
      <c r="F4" s="961"/>
      <c r="G4" s="962" t="s">
        <v>1270</v>
      </c>
    </row>
    <row r="5" spans="1:8" s="62" customFormat="1" ht="14.45" customHeight="1">
      <c r="A5" s="1206" t="s">
        <v>994</v>
      </c>
      <c r="B5" s="1207" t="s">
        <v>942</v>
      </c>
      <c r="C5" s="1207"/>
      <c r="D5" s="1207"/>
      <c r="E5" s="1207"/>
      <c r="F5" s="1207"/>
      <c r="G5" s="1207"/>
      <c r="H5" s="817"/>
    </row>
    <row r="6" spans="1:8" s="62" customFormat="1" ht="23.1" customHeight="1">
      <c r="A6" s="1206"/>
      <c r="B6" s="1208" t="str">
        <f>G1</f>
        <v>Listopad 2025.</v>
      </c>
      <c r="C6" s="1208"/>
      <c r="D6" s="1209" t="s">
        <v>17</v>
      </c>
      <c r="E6" s="1209"/>
      <c r="F6" s="1218" t="s">
        <v>208</v>
      </c>
      <c r="G6" s="1218"/>
    </row>
    <row r="7" spans="1:8" s="62" customFormat="1">
      <c r="A7" s="1206"/>
      <c r="B7" s="1210" t="str">
        <f>G2</f>
        <v>October 2025</v>
      </c>
      <c r="C7" s="1211"/>
      <c r="D7" s="1220" t="s">
        <v>45</v>
      </c>
      <c r="E7" s="1220"/>
      <c r="F7" s="1220" t="s">
        <v>51</v>
      </c>
      <c r="G7" s="1220"/>
    </row>
    <row r="8" spans="1:8" s="62" customFormat="1">
      <c r="A8" s="1206"/>
      <c r="B8" s="963" t="s">
        <v>27</v>
      </c>
      <c r="C8" s="963" t="s">
        <v>28</v>
      </c>
      <c r="D8" s="929" t="s">
        <v>980</v>
      </c>
      <c r="E8" s="929" t="s">
        <v>142</v>
      </c>
      <c r="F8" s="929" t="s">
        <v>980</v>
      </c>
      <c r="G8" s="929" t="s">
        <v>142</v>
      </c>
    </row>
    <row r="9" spans="1:8" s="62" customFormat="1">
      <c r="A9" s="1206"/>
      <c r="B9" s="964" t="s">
        <v>29</v>
      </c>
      <c r="C9" s="964" t="s">
        <v>30</v>
      </c>
      <c r="D9" s="930" t="s">
        <v>981</v>
      </c>
      <c r="E9" s="930" t="s">
        <v>143</v>
      </c>
      <c r="F9" s="930" t="s">
        <v>981</v>
      </c>
      <c r="G9" s="930" t="s">
        <v>143</v>
      </c>
    </row>
    <row r="10" spans="1:8" s="62" customFormat="1" ht="15" customHeight="1">
      <c r="A10" s="965" t="s">
        <v>1248</v>
      </c>
      <c r="B10" s="966">
        <v>927.94560000000001</v>
      </c>
      <c r="C10" s="967">
        <v>3.4257776859506583E-3</v>
      </c>
      <c r="D10" s="968">
        <v>39.451109999999971</v>
      </c>
      <c r="E10" s="969">
        <v>4.4402199950615229E-2</v>
      </c>
      <c r="F10" s="968">
        <v>93.050910000000044</v>
      </c>
      <c r="G10" s="969">
        <v>0.11145227190269957</v>
      </c>
    </row>
    <row r="11" spans="1:8" s="62" customFormat="1" ht="15" customHeight="1">
      <c r="A11" s="965" t="s">
        <v>810</v>
      </c>
      <c r="B11" s="966">
        <v>5469.6916100000008</v>
      </c>
      <c r="C11" s="967">
        <v>2.0192937459447551E-2</v>
      </c>
      <c r="D11" s="968">
        <v>71.281390000001011</v>
      </c>
      <c r="E11" s="967">
        <v>1.3204144756528091E-2</v>
      </c>
      <c r="F11" s="968">
        <v>586.04424000000108</v>
      </c>
      <c r="G11" s="967">
        <v>0.12000134235736204</v>
      </c>
    </row>
    <row r="12" spans="1:8" s="62" customFormat="1" ht="15" customHeight="1">
      <c r="A12" s="965" t="s">
        <v>797</v>
      </c>
      <c r="B12" s="966">
        <v>5107.4291499999999</v>
      </c>
      <c r="C12" s="967">
        <v>1.8855541547525993E-2</v>
      </c>
      <c r="D12" s="968">
        <v>37.854600000000573</v>
      </c>
      <c r="E12" s="967">
        <v>7.4670171286859155E-3</v>
      </c>
      <c r="F12" s="968">
        <v>477.71094999999968</v>
      </c>
      <c r="G12" s="967">
        <v>0.10318359117408038</v>
      </c>
    </row>
    <row r="13" spans="1:8" s="62" customFormat="1" ht="15" customHeight="1">
      <c r="A13" s="965" t="s">
        <v>170</v>
      </c>
      <c r="B13" s="966">
        <v>4640.1570700000002</v>
      </c>
      <c r="C13" s="967">
        <v>1.7130472464886075E-2</v>
      </c>
      <c r="D13" s="968">
        <v>55.620310000000245</v>
      </c>
      <c r="E13" s="967">
        <v>1.2132154874465506E-2</v>
      </c>
      <c r="F13" s="968">
        <v>373.72050000000036</v>
      </c>
      <c r="G13" s="967">
        <v>8.7595466115180098E-2</v>
      </c>
    </row>
    <row r="14" spans="1:8" s="62" customFormat="1" ht="15" customHeight="1">
      <c r="A14" s="965" t="s">
        <v>812</v>
      </c>
      <c r="B14" s="966">
        <v>18519.240899999997</v>
      </c>
      <c r="C14" s="967">
        <v>6.8369096459926934E-2</v>
      </c>
      <c r="D14" s="968">
        <v>199.71215999999913</v>
      </c>
      <c r="E14" s="967">
        <v>1.0901599207840729E-2</v>
      </c>
      <c r="F14" s="968">
        <v>1626.4268799999991</v>
      </c>
      <c r="G14" s="967">
        <v>9.6279215415170816E-2</v>
      </c>
    </row>
    <row r="15" spans="1:8" s="62" customFormat="1" ht="15" customHeight="1">
      <c r="A15" s="965" t="s">
        <v>171</v>
      </c>
      <c r="B15" s="966">
        <v>1437.9862900000001</v>
      </c>
      <c r="C15" s="967">
        <v>5.3087393754385733E-3</v>
      </c>
      <c r="D15" s="968">
        <v>13.457959999999957</v>
      </c>
      <c r="E15" s="967">
        <v>9.4473094824305548E-3</v>
      </c>
      <c r="F15" s="968">
        <v>127.4851000000001</v>
      </c>
      <c r="G15" s="967">
        <v>9.7279652222215907E-2</v>
      </c>
    </row>
    <row r="16" spans="1:8" s="62" customFormat="1" ht="15" customHeight="1">
      <c r="A16" s="965" t="s">
        <v>172</v>
      </c>
      <c r="B16" s="966">
        <v>34083.910560000004</v>
      </c>
      <c r="C16" s="967">
        <v>0.12583054464225707</v>
      </c>
      <c r="D16" s="968">
        <v>361.92376000000513</v>
      </c>
      <c r="E16" s="967">
        <v>1.0732575222999863E-2</v>
      </c>
      <c r="F16" s="968">
        <v>2965.9277900000052</v>
      </c>
      <c r="G16" s="967">
        <v>9.5312341160474379E-2</v>
      </c>
    </row>
    <row r="17" spans="1:7" s="62" customFormat="1" ht="15" customHeight="1">
      <c r="A17" s="965" t="s">
        <v>173</v>
      </c>
      <c r="B17" s="966">
        <v>18565.410540000001</v>
      </c>
      <c r="C17" s="967">
        <v>6.8539544945786873E-2</v>
      </c>
      <c r="D17" s="968">
        <v>286.19902000000002</v>
      </c>
      <c r="E17" s="967">
        <v>1.5657076875928544E-2</v>
      </c>
      <c r="F17" s="968">
        <v>1819.6462600000013</v>
      </c>
      <c r="G17" s="967">
        <v>0.1086630762009031</v>
      </c>
    </row>
    <row r="18" spans="1:7" s="62" customFormat="1" ht="15" customHeight="1">
      <c r="A18" s="965" t="s">
        <v>174</v>
      </c>
      <c r="B18" s="966">
        <v>15004.08142</v>
      </c>
      <c r="C18" s="967">
        <v>5.5391875694892963E-2</v>
      </c>
      <c r="D18" s="968">
        <v>103.26755000000048</v>
      </c>
      <c r="E18" s="967">
        <v>6.9303295042097979E-3</v>
      </c>
      <c r="F18" s="968">
        <v>1113.2901500000007</v>
      </c>
      <c r="G18" s="967">
        <v>8.0145913098872867E-2</v>
      </c>
    </row>
    <row r="19" spans="1:7" s="62" customFormat="1" ht="15" customHeight="1">
      <c r="A19" s="965" t="s">
        <v>175</v>
      </c>
      <c r="B19" s="966">
        <v>36827.794620000001</v>
      </c>
      <c r="C19" s="967">
        <v>0.13596038068607652</v>
      </c>
      <c r="D19" s="968">
        <v>334.85837999999785</v>
      </c>
      <c r="E19" s="967">
        <v>9.1759779974338596E-3</v>
      </c>
      <c r="F19" s="968">
        <v>2839.7175299999944</v>
      </c>
      <c r="G19" s="967">
        <v>8.3550402762723408E-2</v>
      </c>
    </row>
    <row r="20" spans="1:7" s="62" customFormat="1" ht="15" customHeight="1">
      <c r="A20" s="965" t="s">
        <v>176</v>
      </c>
      <c r="B20" s="966">
        <v>46694.39374</v>
      </c>
      <c r="C20" s="967">
        <v>0.17238576499903238</v>
      </c>
      <c r="D20" s="968">
        <v>407.05112999999983</v>
      </c>
      <c r="E20" s="967">
        <v>8.7940051652923845E-3</v>
      </c>
      <c r="F20" s="968">
        <v>2951.2656600000046</v>
      </c>
      <c r="G20" s="967">
        <v>6.7468098179960023E-2</v>
      </c>
    </row>
    <row r="21" spans="1:7" s="62" customFormat="1" ht="15" customHeight="1">
      <c r="A21" s="965" t="s">
        <v>602</v>
      </c>
      <c r="B21" s="966">
        <v>13032.913699999999</v>
      </c>
      <c r="C21" s="967">
        <v>4.811474394229643E-2</v>
      </c>
      <c r="D21" s="968">
        <v>126.85405999999784</v>
      </c>
      <c r="E21" s="967">
        <v>9.8290309775754814E-3</v>
      </c>
      <c r="F21" s="968">
        <v>1065.3904699999985</v>
      </c>
      <c r="G21" s="967">
        <v>8.9023472068915144E-2</v>
      </c>
    </row>
    <row r="22" spans="1:7" s="62" customFormat="1" ht="15" customHeight="1">
      <c r="A22" s="965" t="s">
        <v>177</v>
      </c>
      <c r="B22" s="966">
        <v>6687.0492000000004</v>
      </c>
      <c r="C22" s="967">
        <v>2.4687162624850208E-2</v>
      </c>
      <c r="D22" s="968">
        <v>113.8417900000004</v>
      </c>
      <c r="E22" s="967">
        <v>1.7319062506198968E-2</v>
      </c>
      <c r="F22" s="968">
        <v>1098.3720499999999</v>
      </c>
      <c r="G22" s="967">
        <v>0.19653524805955191</v>
      </c>
    </row>
    <row r="23" spans="1:7" s="62" customFormat="1" ht="15" customHeight="1">
      <c r="A23" s="965" t="s">
        <v>178</v>
      </c>
      <c r="B23" s="966">
        <v>14648.49725</v>
      </c>
      <c r="C23" s="967">
        <v>5.407913460849384E-2</v>
      </c>
      <c r="D23" s="968">
        <v>228.90092000000004</v>
      </c>
      <c r="E23" s="967">
        <v>1.5874294589216076E-2</v>
      </c>
      <c r="F23" s="968">
        <v>1974.9260700000013</v>
      </c>
      <c r="G23" s="967">
        <v>0.15583027403646166</v>
      </c>
    </row>
    <row r="24" spans="1:7" s="62" customFormat="1" ht="15" customHeight="1">
      <c r="A24" s="965" t="s">
        <v>182</v>
      </c>
      <c r="B24" s="966">
        <v>818.17929000000004</v>
      </c>
      <c r="C24" s="967">
        <v>3.0205438279883568E-3</v>
      </c>
      <c r="D24" s="968">
        <v>18.33429000000001</v>
      </c>
      <c r="E24" s="967">
        <v>2.2922303696341073E-2</v>
      </c>
      <c r="F24" s="968">
        <v>145.59440000000006</v>
      </c>
      <c r="G24" s="967">
        <v>0.21646992396751585</v>
      </c>
    </row>
    <row r="25" spans="1:7" s="62" customFormat="1" ht="15" customHeight="1">
      <c r="A25" s="965" t="s">
        <v>207</v>
      </c>
      <c r="B25" s="966">
        <v>614.60083999999995</v>
      </c>
      <c r="C25" s="967">
        <v>2.2689755126146733E-3</v>
      </c>
      <c r="D25" s="968">
        <v>12.37964999999997</v>
      </c>
      <c r="E25" s="967">
        <v>2.0556649625696366E-2</v>
      </c>
      <c r="F25" s="968">
        <v>93.308709999999905</v>
      </c>
      <c r="G25" s="967">
        <v>0.17899504832348012</v>
      </c>
    </row>
    <row r="26" spans="1:7" s="62" customFormat="1" ht="15" customHeight="1">
      <c r="A26" s="965" t="s">
        <v>206</v>
      </c>
      <c r="B26" s="966">
        <v>9690.2416400000002</v>
      </c>
      <c r="C26" s="967">
        <v>3.5774310026128589E-2</v>
      </c>
      <c r="D26" s="968">
        <v>41.221390000000611</v>
      </c>
      <c r="E26" s="967">
        <v>4.2720803700251331E-3</v>
      </c>
      <c r="F26" s="968">
        <v>215.18174999999974</v>
      </c>
      <c r="G26" s="967">
        <v>2.2710331385567661E-2</v>
      </c>
    </row>
    <row r="27" spans="1:7" s="62" customFormat="1" ht="15" customHeight="1">
      <c r="A27" s="965" t="s">
        <v>179</v>
      </c>
      <c r="B27" s="966">
        <v>11912.104670000001</v>
      </c>
      <c r="C27" s="967">
        <v>4.3976955514627832E-2</v>
      </c>
      <c r="D27" s="968">
        <v>223.04864000000089</v>
      </c>
      <c r="E27" s="967">
        <v>1.9081835130873248E-2</v>
      </c>
      <c r="F27" s="968">
        <v>1643.9153600000009</v>
      </c>
      <c r="G27" s="967">
        <v>0.16009788195071772</v>
      </c>
    </row>
    <row r="28" spans="1:7" s="62" customFormat="1" ht="15" customHeight="1">
      <c r="A28" s="965" t="s">
        <v>816</v>
      </c>
      <c r="B28" s="966">
        <v>6980.6213600000001</v>
      </c>
      <c r="C28" s="967">
        <v>2.5770968566647158E-2</v>
      </c>
      <c r="D28" s="968">
        <v>102.50648000000001</v>
      </c>
      <c r="E28" s="967">
        <v>1.4903281173460181E-2</v>
      </c>
      <c r="F28" s="968">
        <v>609.98641999999927</v>
      </c>
      <c r="G28" s="967">
        <v>9.5749705601557933E-2</v>
      </c>
    </row>
    <row r="29" spans="1:7" s="62" customFormat="1" ht="15" customHeight="1">
      <c r="A29" s="965" t="s">
        <v>181</v>
      </c>
      <c r="B29" s="966">
        <v>9209.9892200000013</v>
      </c>
      <c r="C29" s="967">
        <v>3.4001320290458957E-2</v>
      </c>
      <c r="D29" s="968">
        <v>73.437600000002931</v>
      </c>
      <c r="E29" s="967">
        <v>8.0377808887159841E-3</v>
      </c>
      <c r="F29" s="968">
        <v>1113.4393200000013</v>
      </c>
      <c r="G29" s="967">
        <v>0.13752021956907856</v>
      </c>
    </row>
    <row r="30" spans="1:7" s="62" customFormat="1" ht="15" customHeight="1">
      <c r="A30" s="965" t="s">
        <v>1283</v>
      </c>
      <c r="B30" s="966">
        <v>9999.2787100000005</v>
      </c>
      <c r="C30" s="967">
        <v>3.691520912467227E-2</v>
      </c>
      <c r="D30" s="968">
        <v>112.63299000000006</v>
      </c>
      <c r="E30" s="967">
        <v>1.1392437151070522E-2</v>
      </c>
      <c r="F30" s="968">
        <v>927.86871000000065</v>
      </c>
      <c r="G30" s="967">
        <v>0.10228494908729746</v>
      </c>
    </row>
    <row r="31" spans="1:7" s="62" customFormat="1" ht="18.75" customHeight="1">
      <c r="A31" s="970" t="s">
        <v>933</v>
      </c>
      <c r="B31" s="971">
        <v>270871.51738000003</v>
      </c>
      <c r="C31" s="972">
        <v>1</v>
      </c>
      <c r="D31" s="973">
        <v>2963.8351799999946</v>
      </c>
      <c r="E31" s="972">
        <v>1.1062897322173137E-2</v>
      </c>
      <c r="F31" s="973">
        <v>23862.269230000034</v>
      </c>
      <c r="G31" s="972">
        <v>9.6604760383341315E-2</v>
      </c>
    </row>
    <row r="32" spans="1:7">
      <c r="A32" s="974" t="s">
        <v>503</v>
      </c>
      <c r="B32" s="975"/>
      <c r="C32" s="975"/>
      <c r="D32" s="976"/>
      <c r="E32" s="977"/>
      <c r="F32" s="977"/>
      <c r="G32" s="977"/>
    </row>
    <row r="34" spans="1:13">
      <c r="A34" s="488"/>
      <c r="H34" s="814"/>
    </row>
    <row r="35" spans="1:13" ht="12.75" customHeight="1">
      <c r="A35" s="978" t="s">
        <v>943</v>
      </c>
      <c r="B35" s="910"/>
      <c r="C35" s="910"/>
      <c r="D35" s="910"/>
      <c r="E35" s="910"/>
      <c r="F35" s="910"/>
      <c r="G35" s="910"/>
      <c r="H35" s="910"/>
      <c r="I35" s="910"/>
      <c r="J35" s="911" t="str">
        <f>G1</f>
        <v>Listopad 2025.</v>
      </c>
    </row>
    <row r="36" spans="1:13">
      <c r="A36" s="979" t="s">
        <v>944</v>
      </c>
      <c r="B36" s="910"/>
      <c r="C36" s="910"/>
      <c r="D36" s="910"/>
      <c r="E36" s="910"/>
      <c r="F36" s="910"/>
      <c r="G36" s="910"/>
      <c r="H36" s="910"/>
      <c r="I36" s="910"/>
      <c r="J36" s="913" t="str">
        <f>G2</f>
        <v>October 2025</v>
      </c>
      <c r="M36" s="743"/>
    </row>
    <row r="37" spans="1:13">
      <c r="A37" s="910"/>
      <c r="B37" s="910"/>
      <c r="C37" s="910"/>
      <c r="D37" s="910"/>
      <c r="E37" s="910"/>
      <c r="F37" s="910"/>
      <c r="G37" s="910"/>
      <c r="H37" s="910"/>
      <c r="I37" s="910"/>
      <c r="J37" s="910"/>
    </row>
    <row r="38" spans="1:13" ht="30" customHeight="1">
      <c r="A38" s="1219" t="s">
        <v>993</v>
      </c>
      <c r="B38" s="915" t="s">
        <v>1292</v>
      </c>
      <c r="C38" s="1215" t="s">
        <v>1220</v>
      </c>
      <c r="D38" s="1215"/>
      <c r="E38" s="1215"/>
      <c r="F38" s="1215"/>
      <c r="G38" s="1215"/>
      <c r="H38" s="1215"/>
      <c r="I38" s="1215"/>
      <c r="J38" s="915"/>
    </row>
    <row r="39" spans="1:13" ht="42.75" customHeight="1">
      <c r="A39" s="1219"/>
      <c r="B39" s="980" t="str">
        <f>J35</f>
        <v>Listopad 2025.</v>
      </c>
      <c r="C39" s="954" t="s">
        <v>603</v>
      </c>
      <c r="D39" s="954" t="s">
        <v>59</v>
      </c>
      <c r="E39" s="954" t="s">
        <v>60</v>
      </c>
      <c r="F39" s="914" t="s">
        <v>1210</v>
      </c>
      <c r="G39" s="914" t="s">
        <v>1211</v>
      </c>
      <c r="H39" s="914" t="s">
        <v>1212</v>
      </c>
      <c r="I39" s="914" t="s">
        <v>1216</v>
      </c>
      <c r="J39" s="914" t="s">
        <v>61</v>
      </c>
    </row>
    <row r="40" spans="1:13" ht="48" customHeight="1">
      <c r="A40" s="1219"/>
      <c r="B40" s="981" t="str">
        <f>J36</f>
        <v>October 2025</v>
      </c>
      <c r="C40" s="982" t="s">
        <v>219</v>
      </c>
      <c r="D40" s="982" t="s">
        <v>1163</v>
      </c>
      <c r="E40" s="982" t="s">
        <v>778</v>
      </c>
      <c r="F40" s="917" t="s">
        <v>1213</v>
      </c>
      <c r="G40" s="917" t="s">
        <v>1214</v>
      </c>
      <c r="H40" s="917" t="s">
        <v>1215</v>
      </c>
      <c r="I40" s="917" t="s">
        <v>1217</v>
      </c>
      <c r="J40" s="917" t="s">
        <v>777</v>
      </c>
    </row>
    <row r="41" spans="1:13" ht="15" customHeight="1">
      <c r="A41" s="965" t="s">
        <v>1248</v>
      </c>
      <c r="B41" s="840">
        <v>17.8993</v>
      </c>
      <c r="C41" s="983">
        <v>1.4314291057251571E-2</v>
      </c>
      <c r="D41" s="983">
        <v>0.11201331983126561</v>
      </c>
      <c r="E41" s="983">
        <v>0.12368558173405897</v>
      </c>
      <c r="F41" s="983" t="s">
        <v>138</v>
      </c>
      <c r="G41" s="983" t="s">
        <v>138</v>
      </c>
      <c r="H41" s="983" t="s">
        <v>138</v>
      </c>
      <c r="I41" s="983">
        <v>0.11000535353642027</v>
      </c>
      <c r="J41" s="1009">
        <v>44915</v>
      </c>
    </row>
    <row r="42" spans="1:13" ht="15" customHeight="1">
      <c r="A42" s="965" t="s">
        <v>810</v>
      </c>
      <c r="B42" s="840">
        <v>29.0105</v>
      </c>
      <c r="C42" s="983">
        <v>9.1100088352129571E-3</v>
      </c>
      <c r="D42" s="983">
        <v>7.6093044649116592E-2</v>
      </c>
      <c r="E42" s="983">
        <v>9.2818262294464438E-2</v>
      </c>
      <c r="F42" s="983">
        <v>0.10479853419964069</v>
      </c>
      <c r="G42" s="983">
        <v>6.5954872694144795E-2</v>
      </c>
      <c r="H42" s="983">
        <v>4.0077508457607491E-2</v>
      </c>
      <c r="I42" s="983">
        <v>5.8087941850543778E-2</v>
      </c>
      <c r="J42" s="1009">
        <v>40906</v>
      </c>
    </row>
    <row r="43" spans="1:13" ht="15" customHeight="1">
      <c r="A43" s="965" t="s">
        <v>797</v>
      </c>
      <c r="B43" s="840">
        <v>51.097299999999997</v>
      </c>
      <c r="C43" s="983">
        <v>8.8710314326330142E-3</v>
      </c>
      <c r="D43" s="983">
        <v>7.9719638412157678E-2</v>
      </c>
      <c r="E43" s="983">
        <v>9.6343896839530485E-2</v>
      </c>
      <c r="F43" s="983">
        <v>0.1048281709786254</v>
      </c>
      <c r="G43" s="983">
        <v>6.8062192125206256E-2</v>
      </c>
      <c r="H43" s="983">
        <v>4.109366856793395E-2</v>
      </c>
      <c r="I43" s="983">
        <v>6.420534529965094E-2</v>
      </c>
      <c r="J43" s="1009">
        <v>38054</v>
      </c>
    </row>
    <row r="44" spans="1:13" ht="15" customHeight="1">
      <c r="A44" s="965" t="s">
        <v>170</v>
      </c>
      <c r="B44" s="840">
        <v>49.1036</v>
      </c>
      <c r="C44" s="983">
        <v>9.5727620379126854E-3</v>
      </c>
      <c r="D44" s="983">
        <v>7.9290138517063014E-2</v>
      </c>
      <c r="E44" s="983">
        <v>9.8342541436464037E-2</v>
      </c>
      <c r="F44" s="983">
        <v>0.10785578747516067</v>
      </c>
      <c r="G44" s="983">
        <v>7.1701299795388085E-2</v>
      </c>
      <c r="H44" s="983">
        <v>4.2304733313685672E-2</v>
      </c>
      <c r="I44" s="983">
        <v>6.4618411919346919E-2</v>
      </c>
      <c r="J44" s="1009">
        <v>38335</v>
      </c>
    </row>
    <row r="45" spans="1:13" ht="15" customHeight="1">
      <c r="A45" s="965" t="s">
        <v>812</v>
      </c>
      <c r="B45" s="840">
        <v>47.517200000000003</v>
      </c>
      <c r="C45" s="983">
        <v>9.3227665399984172E-3</v>
      </c>
      <c r="D45" s="983">
        <v>7.8859955635173229E-2</v>
      </c>
      <c r="E45" s="983">
        <v>9.6776874001717417E-2</v>
      </c>
      <c r="F45" s="983">
        <v>0.10627018012102218</v>
      </c>
      <c r="G45" s="983">
        <v>6.9697233693853722E-2</v>
      </c>
      <c r="H45" s="983">
        <v>4.1590162132841613E-2</v>
      </c>
      <c r="I45" s="983">
        <v>6.3721529614463979E-2</v>
      </c>
      <c r="J45" s="1009">
        <v>38425</v>
      </c>
    </row>
    <row r="46" spans="1:13" ht="15" customHeight="1">
      <c r="A46" s="984" t="s">
        <v>171</v>
      </c>
      <c r="B46" s="840">
        <v>15.9064</v>
      </c>
      <c r="C46" s="983">
        <v>4.7120352707841207E-3</v>
      </c>
      <c r="D46" s="983">
        <v>2.8788006183180004E-2</v>
      </c>
      <c r="E46" s="983">
        <v>3.8100583451894598E-2</v>
      </c>
      <c r="F46" s="983">
        <v>4.5037963351002519E-2</v>
      </c>
      <c r="G46" s="983">
        <v>1.6572598608268319E-2</v>
      </c>
      <c r="H46" s="983" t="s">
        <v>138</v>
      </c>
      <c r="I46" s="983">
        <v>2.0688635942831768E-2</v>
      </c>
      <c r="J46" s="1009">
        <v>42734</v>
      </c>
    </row>
    <row r="47" spans="1:13" ht="15" customHeight="1">
      <c r="A47" s="984" t="s">
        <v>172</v>
      </c>
      <c r="B47" s="840">
        <v>25.605599999999999</v>
      </c>
      <c r="C47" s="983">
        <v>9.8796691789817537E-3</v>
      </c>
      <c r="D47" s="983">
        <v>7.6802092576316427E-2</v>
      </c>
      <c r="E47" s="983">
        <v>9.4953624316338026E-2</v>
      </c>
      <c r="F47" s="983">
        <v>0.1071028754184824</v>
      </c>
      <c r="G47" s="983">
        <v>6.9033029917519473E-2</v>
      </c>
      <c r="H47" s="983">
        <v>4.3254905381671316E-2</v>
      </c>
      <c r="I47" s="983">
        <v>5.1491998312543252E-2</v>
      </c>
      <c r="J47" s="1009">
        <v>41184</v>
      </c>
      <c r="K47" s="179"/>
      <c r="L47" s="179"/>
      <c r="M47" s="179"/>
    </row>
    <row r="48" spans="1:13" ht="15" customHeight="1">
      <c r="A48" s="984" t="s">
        <v>173</v>
      </c>
      <c r="B48" s="840">
        <v>37.779299999999999</v>
      </c>
      <c r="C48" s="983">
        <v>9.0786711325501201E-3</v>
      </c>
      <c r="D48" s="983">
        <v>7.8364098772902624E-2</v>
      </c>
      <c r="E48" s="983">
        <v>9.5865337757872426E-2</v>
      </c>
      <c r="F48" s="983">
        <v>0.10594132491910035</v>
      </c>
      <c r="G48" s="983">
        <v>6.877410290012409E-2</v>
      </c>
      <c r="H48" s="983">
        <v>4.1196169704382557E-2</v>
      </c>
      <c r="I48" s="983">
        <v>6.3193981053471626E-2</v>
      </c>
      <c r="J48" s="1009">
        <v>39730</v>
      </c>
      <c r="K48" s="179"/>
      <c r="L48" s="179"/>
      <c r="M48" s="179"/>
    </row>
    <row r="49" spans="1:15" ht="15" customHeight="1">
      <c r="A49" s="984" t="s">
        <v>174</v>
      </c>
      <c r="B49" s="840">
        <v>27.003499999999999</v>
      </c>
      <c r="C49" s="983">
        <v>6.8456631083635422E-3</v>
      </c>
      <c r="D49" s="983">
        <v>6.4269611552528527E-2</v>
      </c>
      <c r="E49" s="983">
        <v>7.4885957440033124E-2</v>
      </c>
      <c r="F49" s="983">
        <v>9.1422060035739161E-2</v>
      </c>
      <c r="G49" s="983">
        <v>5.7786382321931118E-2</v>
      </c>
      <c r="H49" s="983">
        <v>4.3647287050063266E-2</v>
      </c>
      <c r="I49" s="983">
        <v>3.592220616442332E-2</v>
      </c>
      <c r="J49" s="1009">
        <v>38615</v>
      </c>
      <c r="K49" s="179"/>
      <c r="L49" s="179"/>
      <c r="M49" s="179"/>
    </row>
    <row r="50" spans="1:15" ht="15" customHeight="1">
      <c r="A50" s="984" t="s">
        <v>175</v>
      </c>
      <c r="B50" s="840">
        <v>32.221400000000003</v>
      </c>
      <c r="C50" s="983">
        <v>7.1201740348070253E-3</v>
      </c>
      <c r="D50" s="983">
        <v>6.7584223500410934E-2</v>
      </c>
      <c r="E50" s="983">
        <v>7.8515315122323681E-2</v>
      </c>
      <c r="F50" s="983">
        <v>9.128614158906645E-2</v>
      </c>
      <c r="G50" s="983">
        <v>5.8659404377943147E-2</v>
      </c>
      <c r="H50" s="983">
        <v>4.6837156079618358E-2</v>
      </c>
      <c r="I50" s="983">
        <v>5.2228386546805616E-2</v>
      </c>
      <c r="J50" s="1009">
        <v>39602</v>
      </c>
      <c r="K50" s="879"/>
      <c r="L50" s="179"/>
      <c r="M50" s="179"/>
    </row>
    <row r="51" spans="1:15" ht="15" customHeight="1">
      <c r="A51" s="984" t="s">
        <v>176</v>
      </c>
      <c r="B51" s="840">
        <v>30.848299999999998</v>
      </c>
      <c r="C51" s="983">
        <v>7.4888141350142323E-3</v>
      </c>
      <c r="D51" s="983">
        <v>7.0976499710108776E-2</v>
      </c>
      <c r="E51" s="983">
        <v>8.2727007893637738E-2</v>
      </c>
      <c r="F51" s="983">
        <v>9.8236936608346204E-2</v>
      </c>
      <c r="G51" s="983">
        <v>6.3863256895696718E-2</v>
      </c>
      <c r="H51" s="983">
        <v>5.0960009691117802E-2</v>
      </c>
      <c r="I51" s="983">
        <v>4.4216330270439252E-2</v>
      </c>
      <c r="J51" s="1009">
        <v>38846</v>
      </c>
      <c r="K51" s="1212"/>
      <c r="L51" s="179"/>
      <c r="M51" s="179"/>
    </row>
    <row r="52" spans="1:15" ht="15" customHeight="1">
      <c r="A52" s="984" t="s">
        <v>602</v>
      </c>
      <c r="B52" s="840">
        <v>19.292899999999999</v>
      </c>
      <c r="C52" s="983">
        <v>8.309858418827254E-3</v>
      </c>
      <c r="D52" s="983">
        <v>7.0471846771866797E-2</v>
      </c>
      <c r="E52" s="983">
        <v>8.3389956143059996E-2</v>
      </c>
      <c r="F52" s="983">
        <v>9.6351696908655748E-2</v>
      </c>
      <c r="G52" s="983">
        <v>6.4370756033014898E-2</v>
      </c>
      <c r="H52" s="983" t="s">
        <v>138</v>
      </c>
      <c r="I52" s="983">
        <v>5.690329064382893E-2</v>
      </c>
      <c r="J52" s="1009">
        <v>43494</v>
      </c>
      <c r="K52" s="1213"/>
      <c r="L52" s="179"/>
      <c r="M52" s="179"/>
    </row>
    <row r="53" spans="1:15" ht="15" customHeight="1">
      <c r="A53" s="965" t="s">
        <v>177</v>
      </c>
      <c r="B53" s="840">
        <v>42.072299999999998</v>
      </c>
      <c r="C53" s="983">
        <v>1.1049564433764036E-2</v>
      </c>
      <c r="D53" s="983">
        <v>0.12136582193460344</v>
      </c>
      <c r="E53" s="983">
        <v>0.13106702153399463</v>
      </c>
      <c r="F53" s="983">
        <v>0.12205545083718339</v>
      </c>
      <c r="G53" s="983">
        <v>8.5623854397203214E-2</v>
      </c>
      <c r="H53" s="983">
        <v>6.5802458491297067E-2</v>
      </c>
      <c r="I53" s="983">
        <v>7.0882917815749957E-2</v>
      </c>
      <c r="J53" s="1009">
        <v>39812</v>
      </c>
      <c r="K53" s="308"/>
      <c r="L53" s="179"/>
      <c r="M53" s="179"/>
    </row>
    <row r="54" spans="1:15" ht="15" customHeight="1">
      <c r="A54" s="965" t="s">
        <v>178</v>
      </c>
      <c r="B54" s="840">
        <v>27.220199999999998</v>
      </c>
      <c r="C54" s="983">
        <v>1.5224526331493182E-2</v>
      </c>
      <c r="D54" s="983">
        <v>0.12583444316687187</v>
      </c>
      <c r="E54" s="983">
        <v>0.13774942945754565</v>
      </c>
      <c r="F54" s="983">
        <v>0.13496927588691299</v>
      </c>
      <c r="G54" s="983">
        <v>9.3436682247425962E-2</v>
      </c>
      <c r="H54" s="983" t="s">
        <v>138</v>
      </c>
      <c r="I54" s="983">
        <v>7.567390707178312E-2</v>
      </c>
      <c r="J54" s="1009">
        <v>42367</v>
      </c>
      <c r="K54" s="308"/>
      <c r="L54" s="179"/>
      <c r="M54" s="179"/>
    </row>
    <row r="55" spans="1:15" ht="15" customHeight="1">
      <c r="A55" s="965" t="s">
        <v>182</v>
      </c>
      <c r="B55" s="840">
        <v>23.874300000000002</v>
      </c>
      <c r="C55" s="983">
        <v>1.731293676495671E-2</v>
      </c>
      <c r="D55" s="983">
        <v>0.1504965953940236</v>
      </c>
      <c r="E55" s="983">
        <v>0.16209441107465872</v>
      </c>
      <c r="F55" s="983">
        <v>0.15308229171272281</v>
      </c>
      <c r="G55" s="983">
        <v>0.10494199570859242</v>
      </c>
      <c r="H55" s="983" t="s">
        <v>138</v>
      </c>
      <c r="I55" s="983">
        <v>7.3589255172681778E-2</v>
      </c>
      <c r="J55" s="1009">
        <v>42943</v>
      </c>
      <c r="K55" s="308"/>
      <c r="L55" s="179"/>
      <c r="M55" s="179"/>
    </row>
    <row r="56" spans="1:15" ht="15" customHeight="1">
      <c r="A56" s="965" t="s">
        <v>207</v>
      </c>
      <c r="B56" s="840">
        <v>17.151900000000001</v>
      </c>
      <c r="C56" s="983">
        <v>6.9983032637221942E-3</v>
      </c>
      <c r="D56" s="983">
        <v>7.0314693824063745E-2</v>
      </c>
      <c r="E56" s="983">
        <v>7.6738127373740639E-2</v>
      </c>
      <c r="F56" s="983">
        <v>8.4370879551614486E-2</v>
      </c>
      <c r="G56" s="983">
        <v>4.1747983956468282E-2</v>
      </c>
      <c r="H56" s="983" t="s">
        <v>138</v>
      </c>
      <c r="I56" s="983">
        <v>3.6900451941134005E-2</v>
      </c>
      <c r="J56" s="1009">
        <v>43378</v>
      </c>
      <c r="K56" s="308"/>
      <c r="L56" s="179"/>
      <c r="M56" s="179"/>
    </row>
    <row r="57" spans="1:15" ht="15" customHeight="1">
      <c r="A57" s="965" t="s">
        <v>206</v>
      </c>
      <c r="B57" s="840">
        <v>18.014700000000001</v>
      </c>
      <c r="C57" s="983">
        <v>7.9337992155721349E-3</v>
      </c>
      <c r="D57" s="983">
        <v>8.6826943380290178E-2</v>
      </c>
      <c r="E57" s="983">
        <v>9.4745861591190916E-2</v>
      </c>
      <c r="F57" s="983">
        <v>9.2238685010248567E-2</v>
      </c>
      <c r="G57" s="983">
        <v>4.9350775097559696E-2</v>
      </c>
      <c r="H57" s="983" t="s">
        <v>138</v>
      </c>
      <c r="I57" s="983">
        <v>4.3497249185399101E-2</v>
      </c>
      <c r="J57" s="1009">
        <v>43342</v>
      </c>
      <c r="K57" s="308"/>
      <c r="L57" s="179"/>
      <c r="M57" s="179"/>
    </row>
    <row r="58" spans="1:15" ht="15" customHeight="1">
      <c r="A58" s="965" t="s">
        <v>179</v>
      </c>
      <c r="B58" s="840">
        <v>47.6004</v>
      </c>
      <c r="C58" s="983">
        <v>1.1878847658242764E-2</v>
      </c>
      <c r="D58" s="983">
        <v>7.935212206553599E-2</v>
      </c>
      <c r="E58" s="983">
        <v>9.1511960669210524E-2</v>
      </c>
      <c r="F58" s="983">
        <v>7.6328770591977069E-2</v>
      </c>
      <c r="G58" s="983">
        <v>5.9466417156864626E-2</v>
      </c>
      <c r="H58" s="983">
        <v>4.9012085432097674E-2</v>
      </c>
      <c r="I58" s="983">
        <v>6.3628813745983281E-2</v>
      </c>
      <c r="J58" s="1009">
        <v>38404</v>
      </c>
      <c r="K58" s="179"/>
      <c r="L58" s="179"/>
      <c r="M58" s="179"/>
    </row>
    <row r="59" spans="1:15" ht="15" customHeight="1">
      <c r="A59" s="965" t="s">
        <v>180</v>
      </c>
      <c r="B59" s="840">
        <v>49.391399999999997</v>
      </c>
      <c r="C59" s="983">
        <v>1.0977359579654955E-2</v>
      </c>
      <c r="D59" s="983">
        <v>8.2655642407158059E-2</v>
      </c>
      <c r="E59" s="983">
        <v>9.4206783490994317E-2</v>
      </c>
      <c r="F59" s="983">
        <v>7.8638878945054724E-2</v>
      </c>
      <c r="G59" s="983">
        <v>5.9720844871114398E-2</v>
      </c>
      <c r="H59" s="983">
        <v>4.7001811164312235E-2</v>
      </c>
      <c r="I59" s="983">
        <v>6.3490274071472674E-2</v>
      </c>
      <c r="J59" s="1009">
        <v>38169</v>
      </c>
      <c r="K59" s="179"/>
      <c r="L59" s="179"/>
      <c r="M59" s="179"/>
    </row>
    <row r="60" spans="1:15" ht="15" customHeight="1">
      <c r="A60" s="984" t="s">
        <v>181</v>
      </c>
      <c r="B60" s="840">
        <v>22.6599</v>
      </c>
      <c r="C60" s="983">
        <v>1.1164808096493894E-2</v>
      </c>
      <c r="D60" s="983">
        <v>7.7011920378714516E-2</v>
      </c>
      <c r="E60" s="983">
        <v>8.9874130044778289E-2</v>
      </c>
      <c r="F60" s="983">
        <v>7.7088077611626948E-2</v>
      </c>
      <c r="G60" s="983">
        <v>5.8982356527563118E-2</v>
      </c>
      <c r="H60" s="983" t="s">
        <v>138</v>
      </c>
      <c r="I60" s="983">
        <v>5.4994881295353126E-2</v>
      </c>
      <c r="J60" s="1009">
        <v>42314</v>
      </c>
      <c r="K60" s="179"/>
      <c r="L60" s="179"/>
      <c r="M60" s="179"/>
    </row>
    <row r="61" spans="1:15" ht="15" customHeight="1">
      <c r="A61" s="965" t="s">
        <v>1283</v>
      </c>
      <c r="B61" s="840">
        <v>42.030799999999999</v>
      </c>
      <c r="C61" s="983">
        <v>1.2173301577592444E-2</v>
      </c>
      <c r="D61" s="983">
        <v>8.7466559034623304E-2</v>
      </c>
      <c r="E61" s="983">
        <v>0.10227084977878942</v>
      </c>
      <c r="F61" s="983">
        <v>7.1014681905489985E-2</v>
      </c>
      <c r="G61" s="983">
        <v>5.040894863284584E-2</v>
      </c>
      <c r="H61" s="983">
        <v>5.1181226256411083E-2</v>
      </c>
      <c r="I61" s="983">
        <v>6.2969048385141946E-2</v>
      </c>
      <c r="J61" s="1009">
        <v>39071</v>
      </c>
    </row>
    <row r="62" spans="1:15" ht="12.75" customHeight="1">
      <c r="A62" s="33" t="s">
        <v>503</v>
      </c>
      <c r="O62" s="243"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946</v>
      </c>
    </row>
    <row r="67" spans="1:10" ht="12.75" customHeight="1"/>
    <row r="68" spans="1:10" ht="12.75" customHeight="1">
      <c r="B68" s="854"/>
      <c r="C68" s="75"/>
      <c r="D68" s="75"/>
      <c r="E68" s="75"/>
      <c r="F68" s="75"/>
      <c r="G68" s="855"/>
    </row>
    <row r="69" spans="1:10" ht="12.75" customHeight="1">
      <c r="B69" s="854"/>
      <c r="C69" s="75"/>
      <c r="D69" s="75"/>
      <c r="E69" s="75"/>
      <c r="F69" s="75"/>
      <c r="G69" s="855"/>
    </row>
    <row r="70" spans="1:10" ht="12.75" customHeight="1">
      <c r="B70" s="854"/>
      <c r="C70" s="75"/>
      <c r="D70" s="75"/>
      <c r="E70" s="75"/>
      <c r="F70" s="75"/>
      <c r="G70" s="855"/>
    </row>
    <row r="71" spans="1:10" ht="12.75" customHeight="1">
      <c r="B71" s="854"/>
      <c r="C71" s="75"/>
      <c r="D71" s="75"/>
      <c r="E71" s="75"/>
      <c r="F71" s="75"/>
      <c r="G71" s="855"/>
    </row>
    <row r="72" spans="1:10" ht="12.75" customHeight="1">
      <c r="B72" s="854"/>
      <c r="C72" s="75"/>
      <c r="D72" s="75"/>
      <c r="E72" s="75"/>
      <c r="F72" s="75"/>
      <c r="G72" s="855"/>
    </row>
    <row r="73" spans="1:10" ht="12.75" customHeight="1">
      <c r="B73" s="854"/>
      <c r="C73" s="75"/>
      <c r="D73" s="75"/>
      <c r="E73" s="75"/>
      <c r="F73" s="75"/>
      <c r="G73" s="855"/>
    </row>
    <row r="74" spans="1:10" ht="12.75" customHeight="1">
      <c r="B74" s="854"/>
      <c r="C74" s="75"/>
      <c r="D74" s="75"/>
      <c r="E74" s="75"/>
      <c r="F74" s="75"/>
      <c r="G74" s="855"/>
    </row>
    <row r="75" spans="1:10" ht="12.75" customHeight="1">
      <c r="B75" s="854"/>
      <c r="C75" s="75"/>
      <c r="D75" s="75"/>
      <c r="E75" s="75"/>
      <c r="F75" s="75"/>
      <c r="G75" s="855"/>
    </row>
    <row r="76" spans="1:10" ht="12.75" customHeight="1">
      <c r="B76" s="854"/>
      <c r="C76" s="75"/>
      <c r="D76" s="75"/>
      <c r="E76" s="75"/>
      <c r="F76" s="75"/>
      <c r="G76" s="855"/>
    </row>
    <row r="77" spans="1:10" ht="12.75" customHeight="1">
      <c r="B77" s="854"/>
      <c r="C77" s="75"/>
      <c r="D77" s="75"/>
      <c r="E77" s="75"/>
      <c r="F77" s="75"/>
      <c r="G77" s="855"/>
    </row>
    <row r="78" spans="1:10" ht="12.75" customHeight="1">
      <c r="B78" s="854"/>
      <c r="C78" s="75"/>
      <c r="D78" s="75"/>
      <c r="E78" s="75"/>
      <c r="F78" s="75"/>
      <c r="G78" s="855"/>
    </row>
    <row r="79" spans="1:10" ht="12.75" customHeight="1">
      <c r="B79" s="854"/>
      <c r="C79" s="75"/>
      <c r="D79" s="75"/>
      <c r="E79" s="75"/>
      <c r="F79" s="75"/>
      <c r="G79" s="855"/>
    </row>
    <row r="80" spans="1:10" ht="12.75" customHeight="1">
      <c r="A80" s="306"/>
      <c r="B80" s="854"/>
      <c r="C80" s="75"/>
      <c r="D80" s="75"/>
      <c r="E80" s="75"/>
      <c r="F80" s="75"/>
      <c r="G80" s="855"/>
    </row>
    <row r="81" spans="1:7" ht="12.75" customHeight="1">
      <c r="A81" s="306"/>
      <c r="B81" s="854"/>
      <c r="C81" s="75"/>
      <c r="D81" s="75"/>
      <c r="E81" s="75"/>
      <c r="F81" s="75"/>
      <c r="G81" s="855"/>
    </row>
    <row r="82" spans="1:7" ht="12.75" customHeight="1">
      <c r="A82" s="306"/>
      <c r="B82" s="854"/>
      <c r="C82" s="75"/>
      <c r="D82" s="75"/>
      <c r="E82" s="75"/>
      <c r="F82" s="75"/>
      <c r="G82" s="855"/>
    </row>
    <row r="83" spans="1:7" ht="12.75" customHeight="1">
      <c r="A83" s="824"/>
      <c r="B83" s="854"/>
      <c r="C83" s="75"/>
      <c r="D83" s="75"/>
      <c r="E83" s="75"/>
      <c r="F83" s="75"/>
      <c r="G83" s="855"/>
    </row>
    <row r="84" spans="1:7">
      <c r="A84" s="824"/>
      <c r="B84" s="854"/>
      <c r="C84" s="75"/>
      <c r="D84" s="75"/>
      <c r="E84" s="75"/>
      <c r="F84" s="75"/>
      <c r="G84" s="855"/>
    </row>
    <row r="85" spans="1:7">
      <c r="A85" s="824"/>
      <c r="B85" s="854"/>
      <c r="C85" s="75"/>
      <c r="D85" s="75"/>
      <c r="E85" s="75"/>
      <c r="F85" s="75"/>
      <c r="G85" s="855"/>
    </row>
    <row r="86" spans="1:7">
      <c r="A86" s="824"/>
      <c r="B86" s="854"/>
      <c r="C86" s="75"/>
      <c r="D86" s="75"/>
      <c r="E86" s="75"/>
      <c r="F86" s="75"/>
      <c r="G86" s="855"/>
    </row>
    <row r="87" spans="1:7">
      <c r="A87" s="824"/>
      <c r="B87" s="854"/>
      <c r="C87" s="75"/>
      <c r="D87" s="75"/>
      <c r="E87" s="75"/>
      <c r="F87" s="75"/>
      <c r="G87" s="855"/>
    </row>
    <row r="88" spans="1:7">
      <c r="A88" s="824"/>
    </row>
    <row r="89" spans="1:7">
      <c r="A89" s="824"/>
    </row>
    <row r="90" spans="1:7">
      <c r="A90" s="827"/>
    </row>
    <row r="91" spans="1:7">
      <c r="A91" s="827"/>
    </row>
    <row r="92" spans="1:7">
      <c r="A92" s="827"/>
    </row>
    <row r="93" spans="1:7">
      <c r="A93" s="827"/>
    </row>
    <row r="94" spans="1:7">
      <c r="A94" s="824"/>
    </row>
    <row r="95" spans="1:7">
      <c r="A95" s="824"/>
    </row>
    <row r="96" spans="1:7">
      <c r="A96" s="824"/>
    </row>
    <row r="97" spans="1:1">
      <c r="A97" s="824"/>
    </row>
    <row r="98" spans="1:1">
      <c r="A98" s="824"/>
    </row>
    <row r="99" spans="1:1">
      <c r="A99" s="827"/>
    </row>
    <row r="100" spans="1:1">
      <c r="A100" s="827"/>
    </row>
    <row r="101" spans="1:1">
      <c r="A101" s="827"/>
    </row>
    <row r="102" spans="1:1">
      <c r="A102" s="827"/>
    </row>
    <row r="103" spans="1:1">
      <c r="A103" s="179"/>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3" bestFit="1" customWidth="1"/>
    <col min="3" max="3" width="7" style="243"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6" t="s">
        <v>961</v>
      </c>
      <c r="B1" s="126"/>
      <c r="C1" s="126"/>
      <c r="AS1" s="122" t="str">
        <f>Naslovnica!A20</f>
        <v>Listopad 2025.</v>
      </c>
    </row>
    <row r="2" spans="1:45" ht="12.75" customHeight="1">
      <c r="A2" s="513" t="s">
        <v>962</v>
      </c>
      <c r="B2" s="513"/>
      <c r="C2" s="513"/>
      <c r="I2" s="479"/>
      <c r="AS2" s="490" t="str">
        <f>Naslovnica!A24</f>
        <v>October 2025</v>
      </c>
    </row>
    <row r="3" spans="1:45" ht="12.75" customHeight="1">
      <c r="B3" s="906"/>
      <c r="AS3" s="24"/>
    </row>
    <row r="4" spans="1:45" ht="12.75" customHeight="1">
      <c r="A4" s="306"/>
      <c r="B4" s="306"/>
      <c r="C4" s="306"/>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243"/>
      <c r="AS4" s="13" t="s">
        <v>1270</v>
      </c>
    </row>
    <row r="5" spans="1:45" s="997" customFormat="1" ht="28.5" customHeight="1">
      <c r="A5" s="1026" t="s">
        <v>1467</v>
      </c>
      <c r="B5" s="1223" t="s">
        <v>1463</v>
      </c>
      <c r="C5" s="1224"/>
      <c r="D5" s="1224"/>
      <c r="E5" s="1224"/>
      <c r="F5" s="1224"/>
      <c r="G5" s="1224"/>
      <c r="H5" s="1224"/>
      <c r="I5" s="1224"/>
      <c r="J5" s="1224"/>
      <c r="K5" s="1224"/>
      <c r="L5" s="1224"/>
      <c r="M5" s="1224"/>
      <c r="N5" s="1224"/>
      <c r="O5" s="1225"/>
      <c r="P5" s="1223" t="s">
        <v>1464</v>
      </c>
      <c r="Q5" s="1224"/>
      <c r="R5" s="1224"/>
      <c r="S5" s="1224"/>
      <c r="T5" s="1224"/>
      <c r="U5" s="1224"/>
      <c r="V5" s="1224"/>
      <c r="W5" s="1225"/>
      <c r="X5" s="1226" t="s">
        <v>1465</v>
      </c>
      <c r="Y5" s="1227"/>
      <c r="Z5" s="1227"/>
      <c r="AA5" s="1227"/>
      <c r="AB5" s="1227"/>
      <c r="AC5" s="1227"/>
      <c r="AD5" s="1227"/>
      <c r="AE5" s="1227"/>
      <c r="AF5" s="1227"/>
      <c r="AG5" s="1227"/>
      <c r="AH5" s="1227"/>
      <c r="AI5" s="1228"/>
      <c r="AJ5" s="1226" t="s">
        <v>1466</v>
      </c>
      <c r="AK5" s="1227"/>
      <c r="AL5" s="1227"/>
      <c r="AM5" s="1227"/>
      <c r="AN5" s="1227"/>
      <c r="AO5" s="1227"/>
      <c r="AP5" s="1227"/>
      <c r="AQ5" s="1228"/>
      <c r="AR5" s="1221"/>
      <c r="AS5" s="1222"/>
    </row>
    <row r="6" spans="1:45" ht="56.25" customHeight="1">
      <c r="A6" s="1202" t="s">
        <v>514</v>
      </c>
      <c r="B6" s="1170" t="s">
        <v>810</v>
      </c>
      <c r="C6" s="1170"/>
      <c r="D6" s="1170" t="s">
        <v>797</v>
      </c>
      <c r="E6" s="1170"/>
      <c r="F6" s="1170" t="s">
        <v>811</v>
      </c>
      <c r="G6" s="1170"/>
      <c r="H6" s="1204" t="s">
        <v>812</v>
      </c>
      <c r="I6" s="1204"/>
      <c r="J6" s="1170" t="s">
        <v>171</v>
      </c>
      <c r="K6" s="1170"/>
      <c r="L6" s="1170" t="s">
        <v>172</v>
      </c>
      <c r="M6" s="1170"/>
      <c r="N6" s="1170" t="s">
        <v>173</v>
      </c>
      <c r="O6" s="1170"/>
      <c r="P6" s="1170" t="s">
        <v>174</v>
      </c>
      <c r="Q6" s="1170"/>
      <c r="R6" s="1170" t="s">
        <v>176</v>
      </c>
      <c r="S6" s="1170"/>
      <c r="T6" s="1170" t="s">
        <v>815</v>
      </c>
      <c r="U6" s="1170"/>
      <c r="V6" s="1170" t="s">
        <v>602</v>
      </c>
      <c r="W6" s="1170"/>
      <c r="X6" s="1170" t="s">
        <v>1248</v>
      </c>
      <c r="Y6" s="1170"/>
      <c r="Z6" s="1170" t="s">
        <v>177</v>
      </c>
      <c r="AA6" s="1170"/>
      <c r="AB6" s="1170" t="s">
        <v>814</v>
      </c>
      <c r="AC6" s="1170"/>
      <c r="AD6" s="1170" t="s">
        <v>817</v>
      </c>
      <c r="AE6" s="1170"/>
      <c r="AF6" s="1170" t="s">
        <v>207</v>
      </c>
      <c r="AG6" s="1170"/>
      <c r="AH6" s="1170" t="s">
        <v>206</v>
      </c>
      <c r="AI6" s="1170"/>
      <c r="AJ6" s="1170" t="s">
        <v>813</v>
      </c>
      <c r="AK6" s="1170"/>
      <c r="AL6" s="1170" t="s">
        <v>816</v>
      </c>
      <c r="AM6" s="1170"/>
      <c r="AN6" s="1170" t="s">
        <v>1468</v>
      </c>
      <c r="AO6" s="1170"/>
      <c r="AP6" s="1170" t="s">
        <v>1283</v>
      </c>
      <c r="AQ6" s="1170"/>
      <c r="AR6" s="1170" t="s">
        <v>399</v>
      </c>
      <c r="AS6" s="1170"/>
    </row>
    <row r="7" spans="1:45">
      <c r="A7" s="1202"/>
      <c r="B7" s="661" t="s">
        <v>31</v>
      </c>
      <c r="C7" s="661" t="s">
        <v>32</v>
      </c>
      <c r="D7" s="661" t="s">
        <v>31</v>
      </c>
      <c r="E7" s="661" t="s">
        <v>32</v>
      </c>
      <c r="F7" s="661" t="s">
        <v>31</v>
      </c>
      <c r="G7" s="661" t="s">
        <v>32</v>
      </c>
      <c r="H7" s="661" t="s">
        <v>31</v>
      </c>
      <c r="I7" s="661" t="s">
        <v>32</v>
      </c>
      <c r="J7" s="661" t="s">
        <v>31</v>
      </c>
      <c r="K7" s="661" t="s">
        <v>32</v>
      </c>
      <c r="L7" s="661" t="s">
        <v>32</v>
      </c>
      <c r="M7" s="661" t="s">
        <v>32</v>
      </c>
      <c r="N7" s="661" t="s">
        <v>31</v>
      </c>
      <c r="O7" s="661" t="s">
        <v>32</v>
      </c>
      <c r="P7" s="661" t="s">
        <v>31</v>
      </c>
      <c r="Q7" s="661" t="s">
        <v>32</v>
      </c>
      <c r="R7" s="661" t="s">
        <v>31</v>
      </c>
      <c r="S7" s="661" t="s">
        <v>32</v>
      </c>
      <c r="T7" s="661" t="s">
        <v>31</v>
      </c>
      <c r="U7" s="661" t="s">
        <v>32</v>
      </c>
      <c r="V7" s="661" t="s">
        <v>31</v>
      </c>
      <c r="W7" s="661" t="s">
        <v>32</v>
      </c>
      <c r="X7" s="661" t="s">
        <v>31</v>
      </c>
      <c r="Y7" s="661" t="s">
        <v>32</v>
      </c>
      <c r="Z7" s="661" t="s">
        <v>31</v>
      </c>
      <c r="AA7" s="661" t="s">
        <v>32</v>
      </c>
      <c r="AB7" s="661" t="s">
        <v>31</v>
      </c>
      <c r="AC7" s="661" t="s">
        <v>32</v>
      </c>
      <c r="AD7" s="661" t="s">
        <v>31</v>
      </c>
      <c r="AE7" s="661" t="s">
        <v>32</v>
      </c>
      <c r="AF7" s="661" t="s">
        <v>31</v>
      </c>
      <c r="AG7" s="661" t="s">
        <v>32</v>
      </c>
      <c r="AH7" s="661" t="s">
        <v>31</v>
      </c>
      <c r="AI7" s="661" t="s">
        <v>32</v>
      </c>
      <c r="AJ7" s="661" t="s">
        <v>31</v>
      </c>
      <c r="AK7" s="661" t="s">
        <v>32</v>
      </c>
      <c r="AL7" s="661" t="s">
        <v>31</v>
      </c>
      <c r="AM7" s="661" t="s">
        <v>32</v>
      </c>
      <c r="AN7" s="661" t="s">
        <v>31</v>
      </c>
      <c r="AO7" s="661" t="s">
        <v>32</v>
      </c>
      <c r="AP7" s="661" t="s">
        <v>31</v>
      </c>
      <c r="AQ7" s="661" t="s">
        <v>32</v>
      </c>
      <c r="AR7" s="661" t="s">
        <v>31</v>
      </c>
      <c r="AS7" s="661" t="s">
        <v>32</v>
      </c>
    </row>
    <row r="8" spans="1:45">
      <c r="A8" s="1202"/>
      <c r="B8" s="662" t="s">
        <v>29</v>
      </c>
      <c r="C8" s="662" t="s">
        <v>30</v>
      </c>
      <c r="D8" s="662" t="s">
        <v>29</v>
      </c>
      <c r="E8" s="662" t="s">
        <v>30</v>
      </c>
      <c r="F8" s="662" t="s">
        <v>29</v>
      </c>
      <c r="G8" s="662" t="s">
        <v>30</v>
      </c>
      <c r="H8" s="662" t="s">
        <v>29</v>
      </c>
      <c r="I8" s="662" t="s">
        <v>30</v>
      </c>
      <c r="J8" s="662" t="s">
        <v>29</v>
      </c>
      <c r="K8" s="662" t="s">
        <v>30</v>
      </c>
      <c r="L8" s="662" t="s">
        <v>30</v>
      </c>
      <c r="M8" s="662" t="s">
        <v>30</v>
      </c>
      <c r="N8" s="662" t="s">
        <v>29</v>
      </c>
      <c r="O8" s="662" t="s">
        <v>30</v>
      </c>
      <c r="P8" s="662" t="s">
        <v>29</v>
      </c>
      <c r="Q8" s="662" t="s">
        <v>30</v>
      </c>
      <c r="R8" s="662" t="s">
        <v>29</v>
      </c>
      <c r="S8" s="662" t="s">
        <v>30</v>
      </c>
      <c r="T8" s="662" t="s">
        <v>29</v>
      </c>
      <c r="U8" s="662" t="s">
        <v>30</v>
      </c>
      <c r="V8" s="662" t="s">
        <v>29</v>
      </c>
      <c r="W8" s="662" t="s">
        <v>30</v>
      </c>
      <c r="X8" s="662" t="s">
        <v>29</v>
      </c>
      <c r="Y8" s="662" t="s">
        <v>30</v>
      </c>
      <c r="Z8" s="662" t="s">
        <v>29</v>
      </c>
      <c r="AA8" s="662" t="s">
        <v>30</v>
      </c>
      <c r="AB8" s="662" t="s">
        <v>29</v>
      </c>
      <c r="AC8" s="662" t="s">
        <v>30</v>
      </c>
      <c r="AD8" s="662" t="s">
        <v>29</v>
      </c>
      <c r="AE8" s="662" t="s">
        <v>30</v>
      </c>
      <c r="AF8" s="662" t="s">
        <v>29</v>
      </c>
      <c r="AG8" s="662" t="s">
        <v>30</v>
      </c>
      <c r="AH8" s="662" t="s">
        <v>29</v>
      </c>
      <c r="AI8" s="662" t="s">
        <v>30</v>
      </c>
      <c r="AJ8" s="662" t="s">
        <v>29</v>
      </c>
      <c r="AK8" s="662" t="s">
        <v>30</v>
      </c>
      <c r="AL8" s="662" t="s">
        <v>29</v>
      </c>
      <c r="AM8" s="662" t="s">
        <v>30</v>
      </c>
      <c r="AN8" s="662" t="s">
        <v>29</v>
      </c>
      <c r="AO8" s="662" t="s">
        <v>30</v>
      </c>
      <c r="AP8" s="662" t="s">
        <v>29</v>
      </c>
      <c r="AQ8" s="662" t="s">
        <v>30</v>
      </c>
      <c r="AR8" s="662" t="s">
        <v>29</v>
      </c>
      <c r="AS8" s="662" t="s">
        <v>30</v>
      </c>
    </row>
    <row r="9" spans="1:45" ht="18">
      <c r="A9" s="337" t="s">
        <v>400</v>
      </c>
      <c r="B9" s="355">
        <v>64.458300000000008</v>
      </c>
      <c r="C9" s="356">
        <v>1.1784632461771388E-2</v>
      </c>
      <c r="D9" s="355">
        <v>63.535129999999995</v>
      </c>
      <c r="E9" s="356">
        <v>1.243974881615038E-2</v>
      </c>
      <c r="F9" s="355">
        <v>77.789459999999991</v>
      </c>
      <c r="G9" s="356">
        <v>1.6764403812176459E-2</v>
      </c>
      <c r="H9" s="355">
        <v>245.82431000000003</v>
      </c>
      <c r="I9" s="356">
        <v>1.3273995298424875E-2</v>
      </c>
      <c r="J9" s="355">
        <v>23.911489999999997</v>
      </c>
      <c r="K9" s="356">
        <v>1.6628458135197418E-2</v>
      </c>
      <c r="L9" s="355">
        <v>392.87781000000007</v>
      </c>
      <c r="M9" s="356">
        <v>1.1526782261575195E-2</v>
      </c>
      <c r="N9" s="355">
        <v>220.23287999999999</v>
      </c>
      <c r="O9" s="356">
        <v>1.1862537855742027E-2</v>
      </c>
      <c r="P9" s="355">
        <v>382.1925</v>
      </c>
      <c r="Q9" s="356">
        <v>2.5472569049815246E-2</v>
      </c>
      <c r="R9" s="355">
        <v>1211.3475999999998</v>
      </c>
      <c r="S9" s="356">
        <v>2.5942035070525359E-2</v>
      </c>
      <c r="T9" s="355">
        <v>1111.75613</v>
      </c>
      <c r="U9" s="356">
        <v>3.0187963777669181E-2</v>
      </c>
      <c r="V9" s="355">
        <v>397.23571000000004</v>
      </c>
      <c r="W9" s="356">
        <v>3.0479424566434446E-2</v>
      </c>
      <c r="X9" s="355">
        <v>67.553260000000009</v>
      </c>
      <c r="Y9" s="356">
        <v>7.2798728718580064E-2</v>
      </c>
      <c r="Z9" s="355">
        <v>724.78786000000002</v>
      </c>
      <c r="AA9" s="356">
        <v>0.10838679952943489</v>
      </c>
      <c r="AB9" s="355">
        <v>1346.9233499999998</v>
      </c>
      <c r="AC9" s="356">
        <v>9.1949592429284285E-2</v>
      </c>
      <c r="AD9" s="355">
        <v>119.20456</v>
      </c>
      <c r="AE9" s="356">
        <v>0.14569491420022271</v>
      </c>
      <c r="AF9" s="355">
        <v>43.865319999999997</v>
      </c>
      <c r="AG9" s="356">
        <v>7.1372048098275423E-2</v>
      </c>
      <c r="AH9" s="355">
        <v>266.03927999999996</v>
      </c>
      <c r="AI9" s="356">
        <v>2.7454349453616255E-2</v>
      </c>
      <c r="AJ9" s="355">
        <v>166.81166999999999</v>
      </c>
      <c r="AK9" s="356">
        <v>1.4003543496523716E-2</v>
      </c>
      <c r="AL9" s="355">
        <v>142.78450000000001</v>
      </c>
      <c r="AM9" s="356">
        <v>2.0454412381596478E-2</v>
      </c>
      <c r="AN9" s="355">
        <v>152.27601000000001</v>
      </c>
      <c r="AO9" s="356">
        <v>1.653378879997381E-2</v>
      </c>
      <c r="AP9" s="355">
        <v>139.14822000000001</v>
      </c>
      <c r="AQ9" s="356">
        <v>1.39158261938498E-2</v>
      </c>
      <c r="AR9" s="355">
        <v>7360.5553500000005</v>
      </c>
      <c r="AS9" s="356">
        <v>2.717360447326506E-2</v>
      </c>
    </row>
    <row r="10" spans="1:45" ht="18">
      <c r="A10" s="337" t="s">
        <v>401</v>
      </c>
      <c r="B10" s="355">
        <v>0.70599999999999996</v>
      </c>
      <c r="C10" s="356">
        <v>1.2907492934208006E-4</v>
      </c>
      <c r="D10" s="355">
        <v>0.62570999999999999</v>
      </c>
      <c r="E10" s="356">
        <v>1.2250978681799273E-4</v>
      </c>
      <c r="F10" s="355">
        <v>0.61875999999999998</v>
      </c>
      <c r="G10" s="356">
        <v>1.3334894602459391E-4</v>
      </c>
      <c r="H10" s="355">
        <v>2.3765800000000001</v>
      </c>
      <c r="I10" s="356">
        <v>1.2833031747889616E-4</v>
      </c>
      <c r="J10" s="355">
        <v>1.081E-2</v>
      </c>
      <c r="K10" s="356">
        <v>7.5174584453534316E-6</v>
      </c>
      <c r="L10" s="355">
        <v>4.4009200000000002</v>
      </c>
      <c r="M10" s="356">
        <v>1.2912016229832757E-4</v>
      </c>
      <c r="N10" s="355">
        <v>2.38612</v>
      </c>
      <c r="O10" s="356">
        <v>1.2852503599073475E-4</v>
      </c>
      <c r="P10" s="355">
        <v>0</v>
      </c>
      <c r="Q10" s="356">
        <v>0</v>
      </c>
      <c r="R10" s="355">
        <v>0</v>
      </c>
      <c r="S10" s="356">
        <v>0</v>
      </c>
      <c r="T10" s="355">
        <v>0</v>
      </c>
      <c r="U10" s="356">
        <v>0</v>
      </c>
      <c r="V10" s="355">
        <v>3.1E-4</v>
      </c>
      <c r="W10" s="356">
        <v>2.3785932074421701E-8</v>
      </c>
      <c r="X10" s="355">
        <v>20.216379999999997</v>
      </c>
      <c r="Y10" s="356">
        <v>2.178616936165223E-2</v>
      </c>
      <c r="Z10" s="355">
        <v>40.056599999999996</v>
      </c>
      <c r="AA10" s="356">
        <v>5.9901757654036323E-3</v>
      </c>
      <c r="AB10" s="355">
        <v>351.35381999999998</v>
      </c>
      <c r="AC10" s="356">
        <v>2.3985656308855376E-2</v>
      </c>
      <c r="AD10" s="355">
        <v>17.553799999999999</v>
      </c>
      <c r="AE10" s="356">
        <v>2.1454711001725683E-2</v>
      </c>
      <c r="AF10" s="355">
        <v>1.3433599999999999</v>
      </c>
      <c r="AG10" s="356">
        <v>2.1857438754191074E-3</v>
      </c>
      <c r="AH10" s="355">
        <v>0</v>
      </c>
      <c r="AI10" s="356">
        <v>0</v>
      </c>
      <c r="AJ10" s="355">
        <v>40.470160000000007</v>
      </c>
      <c r="AK10" s="356">
        <v>3.3973980709579511E-3</v>
      </c>
      <c r="AL10" s="355">
        <v>24.28275</v>
      </c>
      <c r="AM10" s="356">
        <v>3.4785945411386519E-3</v>
      </c>
      <c r="AN10" s="355">
        <v>32.374630000000003</v>
      </c>
      <c r="AO10" s="356">
        <v>3.5151649619483472E-3</v>
      </c>
      <c r="AP10" s="355">
        <v>34.398489999999995</v>
      </c>
      <c r="AQ10" s="356">
        <v>3.4400972442973419E-3</v>
      </c>
      <c r="AR10" s="355">
        <v>573.17519999999979</v>
      </c>
      <c r="AS10" s="356">
        <v>2.1160409015448254E-3</v>
      </c>
    </row>
    <row r="11" spans="1:45" ht="18">
      <c r="A11" s="337" t="s">
        <v>402</v>
      </c>
      <c r="B11" s="355">
        <v>5414.5247800000006</v>
      </c>
      <c r="C11" s="356">
        <v>0.98991416912102226</v>
      </c>
      <c r="D11" s="355">
        <v>5051.7164200000007</v>
      </c>
      <c r="E11" s="356">
        <v>0.98909191427203269</v>
      </c>
      <c r="F11" s="355">
        <v>4568.8909599999997</v>
      </c>
      <c r="G11" s="356">
        <v>0.98464153147794786</v>
      </c>
      <c r="H11" s="355">
        <v>18300.902249999999</v>
      </c>
      <c r="I11" s="356">
        <v>0.98821019948528754</v>
      </c>
      <c r="J11" s="355">
        <v>1423.92929</v>
      </c>
      <c r="K11" s="356">
        <v>0.99022472402373873</v>
      </c>
      <c r="L11" s="355">
        <v>33742.897489999996</v>
      </c>
      <c r="M11" s="356">
        <v>0.98999491022891328</v>
      </c>
      <c r="N11" s="355">
        <v>18376.147570000001</v>
      </c>
      <c r="O11" s="356">
        <v>0.98980563752254824</v>
      </c>
      <c r="P11" s="355">
        <v>14648.10168</v>
      </c>
      <c r="Q11" s="356">
        <v>0.97627447292271485</v>
      </c>
      <c r="R11" s="355">
        <v>45531.775929999996</v>
      </c>
      <c r="S11" s="356">
        <v>0.97510155466470771</v>
      </c>
      <c r="T11" s="355">
        <v>35766.076019999993</v>
      </c>
      <c r="U11" s="356">
        <v>0.97117072550894967</v>
      </c>
      <c r="V11" s="355">
        <v>12650.903839999999</v>
      </c>
      <c r="W11" s="356">
        <v>0.97068883683316343</v>
      </c>
      <c r="X11" s="355">
        <v>855.68924000000004</v>
      </c>
      <c r="Y11" s="356">
        <v>0.92213297848494569</v>
      </c>
      <c r="Z11" s="355">
        <v>5970.4210600000006</v>
      </c>
      <c r="AA11" s="356">
        <v>0.8928334292692709</v>
      </c>
      <c r="AB11" s="355">
        <v>13291.287039999999</v>
      </c>
      <c r="AC11" s="356">
        <v>0.90734816215683578</v>
      </c>
      <c r="AD11" s="355">
        <v>699.70584000000008</v>
      </c>
      <c r="AE11" s="356">
        <v>0.85519867968301522</v>
      </c>
      <c r="AF11" s="355">
        <v>569.97268999999994</v>
      </c>
      <c r="AG11" s="356">
        <v>0.92738678859252432</v>
      </c>
      <c r="AH11" s="355">
        <v>9442.0802099999983</v>
      </c>
      <c r="AI11" s="356">
        <v>0.97439058493322628</v>
      </c>
      <c r="AJ11" s="355">
        <v>11768.272259999998</v>
      </c>
      <c r="AK11" s="356">
        <v>0.98792555983549246</v>
      </c>
      <c r="AL11" s="355">
        <v>6856.7716600000003</v>
      </c>
      <c r="AM11" s="356">
        <v>0.98225812423676118</v>
      </c>
      <c r="AN11" s="355">
        <v>9115.722029999999</v>
      </c>
      <c r="AO11" s="356">
        <v>0.98976472264599324</v>
      </c>
      <c r="AP11" s="355">
        <v>9877.2431400000005</v>
      </c>
      <c r="AQ11" s="356">
        <v>0.98779559530574834</v>
      </c>
      <c r="AR11" s="355">
        <v>263923.03139999998</v>
      </c>
      <c r="AS11" s="356">
        <v>0.97434768514426207</v>
      </c>
    </row>
    <row r="12" spans="1:45" ht="18.75">
      <c r="A12" s="337" t="s">
        <v>403</v>
      </c>
      <c r="B12" s="357">
        <v>3944.12709</v>
      </c>
      <c r="C12" s="358">
        <v>0.72108771311322073</v>
      </c>
      <c r="D12" s="357">
        <v>3714.5058000000013</v>
      </c>
      <c r="E12" s="358">
        <v>0.72727511737417927</v>
      </c>
      <c r="F12" s="357">
        <v>3570.8734599999998</v>
      </c>
      <c r="G12" s="358">
        <v>0.76955881485260014</v>
      </c>
      <c r="H12" s="357">
        <v>13883.566600000002</v>
      </c>
      <c r="I12" s="358">
        <v>0.74968337254264494</v>
      </c>
      <c r="J12" s="357">
        <v>1219.75317</v>
      </c>
      <c r="K12" s="358">
        <v>0.84823716642582048</v>
      </c>
      <c r="L12" s="357">
        <v>24914.262629999997</v>
      </c>
      <c r="M12" s="358">
        <v>0.73096844167327668</v>
      </c>
      <c r="N12" s="357">
        <v>14029.501319999999</v>
      </c>
      <c r="O12" s="358">
        <v>0.75567958111287803</v>
      </c>
      <c r="P12" s="357">
        <v>4226.5410300000003</v>
      </c>
      <c r="Q12" s="358">
        <v>0.28169275490375206</v>
      </c>
      <c r="R12" s="357">
        <v>13901.482429999998</v>
      </c>
      <c r="S12" s="358">
        <v>0.29771202314789919</v>
      </c>
      <c r="T12" s="357">
        <v>10964.30961</v>
      </c>
      <c r="U12" s="358">
        <v>0.29771833266512338</v>
      </c>
      <c r="V12" s="357">
        <v>4188.8402799999994</v>
      </c>
      <c r="W12" s="358">
        <v>0.32140474313123085</v>
      </c>
      <c r="X12" s="357">
        <v>350.66697000000005</v>
      </c>
      <c r="Y12" s="358">
        <v>0.37789604261284288</v>
      </c>
      <c r="Z12" s="357">
        <v>3404.0907800000004</v>
      </c>
      <c r="AA12" s="358">
        <v>0.50905723635031319</v>
      </c>
      <c r="AB12" s="357">
        <v>7364.28928</v>
      </c>
      <c r="AC12" s="358">
        <v>0.50273343158491357</v>
      </c>
      <c r="AD12" s="357">
        <v>375.37796000000003</v>
      </c>
      <c r="AE12" s="358">
        <v>0.45879670773378667</v>
      </c>
      <c r="AF12" s="357">
        <v>359.98548</v>
      </c>
      <c r="AG12" s="358">
        <v>0.58572241108102641</v>
      </c>
      <c r="AH12" s="357">
        <v>7200.4879899999996</v>
      </c>
      <c r="AI12" s="358">
        <v>0.74306588678945051</v>
      </c>
      <c r="AJ12" s="357">
        <v>6796.08439</v>
      </c>
      <c r="AK12" s="358">
        <v>0.57051921703925657</v>
      </c>
      <c r="AL12" s="357">
        <v>3952.6075100000003</v>
      </c>
      <c r="AM12" s="358">
        <v>0.56622577375089889</v>
      </c>
      <c r="AN12" s="357">
        <v>5207.3774199999998</v>
      </c>
      <c r="AO12" s="358">
        <v>0.56540540078527468</v>
      </c>
      <c r="AP12" s="357">
        <v>5790.2491200000004</v>
      </c>
      <c r="AQ12" s="358">
        <v>0.57906669861110516</v>
      </c>
      <c r="AR12" s="357">
        <v>139358.98032</v>
      </c>
      <c r="AS12" s="358">
        <v>0.51448370821818623</v>
      </c>
    </row>
    <row r="13" spans="1:45" ht="19.5">
      <c r="A13" s="344" t="s">
        <v>404</v>
      </c>
      <c r="B13" s="357">
        <v>1222.66176</v>
      </c>
      <c r="C13" s="358">
        <v>0.2235339664040556</v>
      </c>
      <c r="D13" s="357">
        <v>1234.1636500000002</v>
      </c>
      <c r="E13" s="358">
        <v>0.2416408969970367</v>
      </c>
      <c r="F13" s="357">
        <v>1193.3596299999999</v>
      </c>
      <c r="G13" s="358">
        <v>0.25718089225030599</v>
      </c>
      <c r="H13" s="357">
        <v>4569.91536</v>
      </c>
      <c r="I13" s="358">
        <v>0.24676581011389642</v>
      </c>
      <c r="J13" s="357">
        <v>92.849560000000011</v>
      </c>
      <c r="K13" s="358">
        <v>6.456916826728494E-2</v>
      </c>
      <c r="L13" s="357">
        <v>8074.6529600000003</v>
      </c>
      <c r="M13" s="358">
        <v>0.23690512454165746</v>
      </c>
      <c r="N13" s="357">
        <v>4600.0354500000003</v>
      </c>
      <c r="O13" s="358">
        <v>0.24777451333960812</v>
      </c>
      <c r="P13" s="357">
        <v>1734.7473400000001</v>
      </c>
      <c r="Q13" s="358">
        <v>0.11561836352658236</v>
      </c>
      <c r="R13" s="357">
        <v>5379.4501299999993</v>
      </c>
      <c r="S13" s="358">
        <v>0.11520548183907098</v>
      </c>
      <c r="T13" s="357">
        <v>4234.9980099999993</v>
      </c>
      <c r="U13" s="358">
        <v>0.11499461354387229</v>
      </c>
      <c r="V13" s="357">
        <v>1492.70694</v>
      </c>
      <c r="W13" s="358">
        <v>0.11453363187696088</v>
      </c>
      <c r="X13" s="357">
        <v>139.58188000000001</v>
      </c>
      <c r="Y13" s="358">
        <v>0.15042032636395927</v>
      </c>
      <c r="Z13" s="357">
        <v>1432.3814000000002</v>
      </c>
      <c r="AA13" s="358">
        <v>0.21420231245524904</v>
      </c>
      <c r="AB13" s="357">
        <v>3722.4473999999996</v>
      </c>
      <c r="AC13" s="358">
        <v>0.25411803965641327</v>
      </c>
      <c r="AD13" s="357">
        <v>203.34824000000003</v>
      </c>
      <c r="AE13" s="358">
        <v>0.24853750879636063</v>
      </c>
      <c r="AF13" s="357">
        <v>75.167959999999994</v>
      </c>
      <c r="AG13" s="358">
        <v>0.12230370726964361</v>
      </c>
      <c r="AH13" s="357">
        <v>1308.5584000000003</v>
      </c>
      <c r="AI13" s="358">
        <v>0.1350387792135995</v>
      </c>
      <c r="AJ13" s="357">
        <v>2398.4849599999998</v>
      </c>
      <c r="AK13" s="358">
        <v>0.20134855351018272</v>
      </c>
      <c r="AL13" s="357">
        <v>1598.94335</v>
      </c>
      <c r="AM13" s="358">
        <v>0.22905460085451396</v>
      </c>
      <c r="AN13" s="357">
        <v>2005.3994499999999</v>
      </c>
      <c r="AO13" s="358">
        <v>0.21774178983205322</v>
      </c>
      <c r="AP13" s="357">
        <v>2235.7283800000005</v>
      </c>
      <c r="AQ13" s="358">
        <v>0.22358897262744276</v>
      </c>
      <c r="AR13" s="357">
        <v>48949.58221</v>
      </c>
      <c r="AS13" s="358">
        <v>0.18071144402251002</v>
      </c>
    </row>
    <row r="14" spans="1:45" ht="19.5">
      <c r="A14" s="344" t="s">
        <v>405</v>
      </c>
      <c r="B14" s="357">
        <v>2426.9944899999996</v>
      </c>
      <c r="C14" s="358">
        <v>0.44371691545377845</v>
      </c>
      <c r="D14" s="357">
        <v>2351.4966000000004</v>
      </c>
      <c r="E14" s="358">
        <v>0.46040713296772434</v>
      </c>
      <c r="F14" s="357">
        <v>2254.8337800000004</v>
      </c>
      <c r="G14" s="358">
        <v>0.48593914930449789</v>
      </c>
      <c r="H14" s="357">
        <v>8684.4129900000007</v>
      </c>
      <c r="I14" s="358">
        <v>0.46894002142766067</v>
      </c>
      <c r="J14" s="357">
        <v>936.68322000000012</v>
      </c>
      <c r="K14" s="358">
        <v>0.65138549332190998</v>
      </c>
      <c r="L14" s="357">
        <v>15697.311529999999</v>
      </c>
      <c r="M14" s="358">
        <v>0.4605490243860394</v>
      </c>
      <c r="N14" s="357">
        <v>8651.2531200000012</v>
      </c>
      <c r="O14" s="358">
        <v>0.46598772006980216</v>
      </c>
      <c r="P14" s="357">
        <v>1965.5131799999999</v>
      </c>
      <c r="Q14" s="358">
        <v>0.13099856798830939</v>
      </c>
      <c r="R14" s="357">
        <v>6814.2681299999986</v>
      </c>
      <c r="S14" s="358">
        <v>0.14593332484286364</v>
      </c>
      <c r="T14" s="357">
        <v>5307.1286899999996</v>
      </c>
      <c r="U14" s="358">
        <v>0.14410661145367273</v>
      </c>
      <c r="V14" s="357">
        <v>2078.0147700000002</v>
      </c>
      <c r="W14" s="358">
        <v>0.15944360699633883</v>
      </c>
      <c r="X14" s="357">
        <v>197.6514</v>
      </c>
      <c r="Y14" s="358">
        <v>0.2129989085567085</v>
      </c>
      <c r="Z14" s="357">
        <v>1865.0505600000001</v>
      </c>
      <c r="AA14" s="358">
        <v>0.27890486625835631</v>
      </c>
      <c r="AB14" s="357">
        <v>3304.0824600000005</v>
      </c>
      <c r="AC14" s="358">
        <v>0.22555777620882964</v>
      </c>
      <c r="AD14" s="357">
        <v>134.86011000000002</v>
      </c>
      <c r="AE14" s="358">
        <v>0.16482953467117867</v>
      </c>
      <c r="AF14" s="357">
        <v>270.00389000000001</v>
      </c>
      <c r="AG14" s="358">
        <v>0.43931585643969928</v>
      </c>
      <c r="AH14" s="357">
        <v>5257.370609999999</v>
      </c>
      <c r="AI14" s="358">
        <v>0.54254277764588621</v>
      </c>
      <c r="AJ14" s="357">
        <v>3035.8218499999998</v>
      </c>
      <c r="AK14" s="358">
        <v>0.25485185373524583</v>
      </c>
      <c r="AL14" s="357">
        <v>1829.5268399999998</v>
      </c>
      <c r="AM14" s="358">
        <v>0.26208654614863008</v>
      </c>
      <c r="AN14" s="357">
        <v>2219.8459900000003</v>
      </c>
      <c r="AO14" s="358">
        <v>0.24102591581647545</v>
      </c>
      <c r="AP14" s="357">
        <v>2806.1000200000003</v>
      </c>
      <c r="AQ14" s="358">
        <v>0.28063025284030546</v>
      </c>
      <c r="AR14" s="357">
        <v>78088.224229999993</v>
      </c>
      <c r="AS14" s="358">
        <v>0.28828511142785612</v>
      </c>
    </row>
    <row r="15" spans="1:45" ht="19.5">
      <c r="A15" s="344" t="s">
        <v>406</v>
      </c>
      <c r="B15" s="357">
        <v>0</v>
      </c>
      <c r="C15" s="358">
        <v>0</v>
      </c>
      <c r="D15" s="357">
        <v>0</v>
      </c>
      <c r="E15" s="358">
        <v>0</v>
      </c>
      <c r="F15" s="357">
        <v>0</v>
      </c>
      <c r="G15" s="358">
        <v>0</v>
      </c>
      <c r="H15" s="357">
        <v>0</v>
      </c>
      <c r="I15" s="358">
        <v>0</v>
      </c>
      <c r="J15" s="357">
        <v>0</v>
      </c>
      <c r="K15" s="358">
        <v>0</v>
      </c>
      <c r="L15" s="357">
        <v>0</v>
      </c>
      <c r="M15" s="358">
        <v>0</v>
      </c>
      <c r="N15" s="357">
        <v>0</v>
      </c>
      <c r="O15" s="358">
        <v>0</v>
      </c>
      <c r="P15" s="357">
        <v>0</v>
      </c>
      <c r="Q15" s="358">
        <v>0</v>
      </c>
      <c r="R15" s="357">
        <v>0</v>
      </c>
      <c r="S15" s="358">
        <v>0</v>
      </c>
      <c r="T15" s="357">
        <v>0</v>
      </c>
      <c r="U15" s="358">
        <v>0</v>
      </c>
      <c r="V15" s="357">
        <v>65.987729999999999</v>
      </c>
      <c r="W15" s="358">
        <v>5.063160204920255E-3</v>
      </c>
      <c r="X15" s="357">
        <v>0</v>
      </c>
      <c r="Y15" s="358">
        <v>0</v>
      </c>
      <c r="Z15" s="357">
        <v>0</v>
      </c>
      <c r="AA15" s="358">
        <v>0</v>
      </c>
      <c r="AB15" s="357">
        <v>0</v>
      </c>
      <c r="AC15" s="358">
        <v>0</v>
      </c>
      <c r="AD15" s="357">
        <v>0</v>
      </c>
      <c r="AE15" s="358">
        <v>0</v>
      </c>
      <c r="AF15" s="357">
        <v>0</v>
      </c>
      <c r="AG15" s="358">
        <v>0</v>
      </c>
      <c r="AH15" s="357">
        <v>0</v>
      </c>
      <c r="AI15" s="358">
        <v>0</v>
      </c>
      <c r="AJ15" s="357">
        <v>0</v>
      </c>
      <c r="AK15" s="358">
        <v>0</v>
      </c>
      <c r="AL15" s="357">
        <v>0</v>
      </c>
      <c r="AM15" s="358">
        <v>0</v>
      </c>
      <c r="AN15" s="357">
        <v>0</v>
      </c>
      <c r="AO15" s="358">
        <v>0</v>
      </c>
      <c r="AP15" s="357">
        <v>0</v>
      </c>
      <c r="AQ15" s="358">
        <v>0</v>
      </c>
      <c r="AR15" s="357">
        <v>65.987729999999999</v>
      </c>
      <c r="AS15" s="358">
        <v>2.4361266098061566E-4</v>
      </c>
    </row>
    <row r="16" spans="1:45" ht="19.5">
      <c r="A16" s="344" t="s">
        <v>407</v>
      </c>
      <c r="B16" s="357">
        <v>31.183400000000002</v>
      </c>
      <c r="C16" s="358">
        <v>5.7011262771187255E-3</v>
      </c>
      <c r="D16" s="357">
        <v>30.577739999999999</v>
      </c>
      <c r="E16" s="358">
        <v>5.9869147189209205E-3</v>
      </c>
      <c r="F16" s="357">
        <v>24.521129999999996</v>
      </c>
      <c r="G16" s="358">
        <v>5.2845478712781205E-3</v>
      </c>
      <c r="H16" s="357">
        <v>102.00820000000002</v>
      </c>
      <c r="I16" s="358">
        <v>5.5082280804562593E-3</v>
      </c>
      <c r="J16" s="357">
        <v>22.703349999999997</v>
      </c>
      <c r="K16" s="358">
        <v>1.5788296965339021E-2</v>
      </c>
      <c r="L16" s="357">
        <v>190.13147000000001</v>
      </c>
      <c r="M16" s="358">
        <v>5.5783350445860408E-3</v>
      </c>
      <c r="N16" s="357">
        <v>101.80632000000001</v>
      </c>
      <c r="O16" s="358">
        <v>5.4836558689773602E-3</v>
      </c>
      <c r="P16" s="357">
        <v>375.01903999999996</v>
      </c>
      <c r="Q16" s="358">
        <v>2.4994468471765993E-2</v>
      </c>
      <c r="R16" s="357">
        <v>1237.0561</v>
      </c>
      <c r="S16" s="358">
        <v>2.6492604377477885E-2</v>
      </c>
      <c r="T16" s="357">
        <v>1053.3172199999999</v>
      </c>
      <c r="U16" s="358">
        <v>2.8601148422500892E-2</v>
      </c>
      <c r="V16" s="357">
        <v>421.24786</v>
      </c>
      <c r="W16" s="358">
        <v>3.2321848336953236E-2</v>
      </c>
      <c r="X16" s="357">
        <v>2.64886</v>
      </c>
      <c r="Y16" s="358">
        <v>2.8545423352403418E-3</v>
      </c>
      <c r="Z16" s="357">
        <v>82.106909999999985</v>
      </c>
      <c r="AA16" s="358">
        <v>1.2278496488822744E-2</v>
      </c>
      <c r="AB16" s="357">
        <v>306.29397999999998</v>
      </c>
      <c r="AC16" s="358">
        <v>2.0909583774416974E-2</v>
      </c>
      <c r="AD16" s="357">
        <v>22.643319999999999</v>
      </c>
      <c r="AE16" s="358">
        <v>2.7675254743679156E-2</v>
      </c>
      <c r="AF16" s="357">
        <v>10.782119999999999</v>
      </c>
      <c r="AG16" s="358">
        <v>1.7543289032004722E-2</v>
      </c>
      <c r="AH16" s="357">
        <v>586.86917000000005</v>
      </c>
      <c r="AI16" s="358">
        <v>6.0562903631124432E-2</v>
      </c>
      <c r="AJ16" s="357">
        <v>94.529499999999999</v>
      </c>
      <c r="AK16" s="358">
        <v>7.9355836732204563E-3</v>
      </c>
      <c r="AL16" s="357">
        <v>64.989809999999991</v>
      </c>
      <c r="AM16" s="358">
        <v>9.3100327720558058E-3</v>
      </c>
      <c r="AN16" s="357">
        <v>73.183990000000009</v>
      </c>
      <c r="AO16" s="358">
        <v>7.946154054071914E-3</v>
      </c>
      <c r="AP16" s="357">
        <v>103.89004999999999</v>
      </c>
      <c r="AQ16" s="358">
        <v>1.0389754745481941E-2</v>
      </c>
      <c r="AR16" s="357">
        <v>4937.5095400000009</v>
      </c>
      <c r="AS16" s="358">
        <v>1.8228234819663836E-2</v>
      </c>
    </row>
    <row r="17" spans="1:45" ht="19.5">
      <c r="A17" s="345" t="s">
        <v>408</v>
      </c>
      <c r="B17" s="357">
        <v>0</v>
      </c>
      <c r="C17" s="358">
        <v>0</v>
      </c>
      <c r="D17" s="357">
        <v>0</v>
      </c>
      <c r="E17" s="358">
        <v>0</v>
      </c>
      <c r="F17" s="357">
        <v>0</v>
      </c>
      <c r="G17" s="358">
        <v>0</v>
      </c>
      <c r="H17" s="357">
        <v>0</v>
      </c>
      <c r="I17" s="358">
        <v>0</v>
      </c>
      <c r="J17" s="357">
        <v>0</v>
      </c>
      <c r="K17" s="358">
        <v>0</v>
      </c>
      <c r="L17" s="357">
        <v>0</v>
      </c>
      <c r="M17" s="358">
        <v>0</v>
      </c>
      <c r="N17" s="357">
        <v>0</v>
      </c>
      <c r="O17" s="358">
        <v>0</v>
      </c>
      <c r="P17" s="357">
        <v>0</v>
      </c>
      <c r="Q17" s="358">
        <v>0</v>
      </c>
      <c r="R17" s="357">
        <v>0</v>
      </c>
      <c r="S17" s="358">
        <v>0</v>
      </c>
      <c r="T17" s="357">
        <v>0</v>
      </c>
      <c r="U17" s="358">
        <v>0</v>
      </c>
      <c r="V17" s="357">
        <v>0</v>
      </c>
      <c r="W17" s="358">
        <v>0</v>
      </c>
      <c r="X17" s="357">
        <v>0</v>
      </c>
      <c r="Y17" s="358">
        <v>0</v>
      </c>
      <c r="Z17" s="357">
        <v>0</v>
      </c>
      <c r="AA17" s="358">
        <v>0</v>
      </c>
      <c r="AB17" s="357">
        <v>0</v>
      </c>
      <c r="AC17" s="358">
        <v>0</v>
      </c>
      <c r="AD17" s="357">
        <v>0</v>
      </c>
      <c r="AE17" s="358">
        <v>0</v>
      </c>
      <c r="AF17" s="357">
        <v>0</v>
      </c>
      <c r="AG17" s="358">
        <v>0</v>
      </c>
      <c r="AH17" s="357">
        <v>0</v>
      </c>
      <c r="AI17" s="358">
        <v>0</v>
      </c>
      <c r="AJ17" s="357">
        <v>0</v>
      </c>
      <c r="AK17" s="358">
        <v>0</v>
      </c>
      <c r="AL17" s="357">
        <v>0</v>
      </c>
      <c r="AM17" s="358">
        <v>0</v>
      </c>
      <c r="AN17" s="357">
        <v>0</v>
      </c>
      <c r="AO17" s="358">
        <v>0</v>
      </c>
      <c r="AP17" s="357">
        <v>0</v>
      </c>
      <c r="AQ17" s="358">
        <v>0</v>
      </c>
      <c r="AR17" s="357">
        <v>0</v>
      </c>
      <c r="AS17" s="358">
        <v>0</v>
      </c>
    </row>
    <row r="18" spans="1:45" s="243" customFormat="1" ht="19.5">
      <c r="A18" s="345" t="s">
        <v>409</v>
      </c>
      <c r="B18" s="357">
        <v>55.876260000000002</v>
      </c>
      <c r="C18" s="358">
        <v>1.0215615171954242E-2</v>
      </c>
      <c r="D18" s="357">
        <v>0</v>
      </c>
      <c r="E18" s="358">
        <v>0</v>
      </c>
      <c r="F18" s="357">
        <v>0</v>
      </c>
      <c r="G18" s="358">
        <v>0</v>
      </c>
      <c r="H18" s="357">
        <v>0</v>
      </c>
      <c r="I18" s="358">
        <v>0</v>
      </c>
      <c r="J18" s="357">
        <v>3.30416</v>
      </c>
      <c r="K18" s="358">
        <v>2.2977692411469929E-3</v>
      </c>
      <c r="L18" s="357">
        <v>0</v>
      </c>
      <c r="M18" s="358">
        <v>0</v>
      </c>
      <c r="N18" s="357">
        <v>0</v>
      </c>
      <c r="O18" s="358">
        <v>0</v>
      </c>
      <c r="P18" s="357">
        <v>151.26147</v>
      </c>
      <c r="Q18" s="358">
        <v>1.0081354917094285E-2</v>
      </c>
      <c r="R18" s="357">
        <v>470.70807000000002</v>
      </c>
      <c r="S18" s="358">
        <v>1.0080612088486665E-2</v>
      </c>
      <c r="T18" s="357">
        <v>368.86569000000003</v>
      </c>
      <c r="U18" s="358">
        <v>1.001595924507738E-2</v>
      </c>
      <c r="V18" s="357">
        <v>130.88298</v>
      </c>
      <c r="W18" s="358">
        <v>1.0042495716057724E-2</v>
      </c>
      <c r="X18" s="357">
        <v>10.784829999999999</v>
      </c>
      <c r="Y18" s="358">
        <v>1.1622265356934716E-2</v>
      </c>
      <c r="Z18" s="357">
        <v>24.551909999999999</v>
      </c>
      <c r="AA18" s="358">
        <v>3.6715611478850205E-3</v>
      </c>
      <c r="AB18" s="357">
        <v>31.465439999999997</v>
      </c>
      <c r="AC18" s="358">
        <v>2.1480319452536769E-3</v>
      </c>
      <c r="AD18" s="357">
        <v>14.526290000000001</v>
      </c>
      <c r="AE18" s="358">
        <v>1.775440952256821E-2</v>
      </c>
      <c r="AF18" s="357">
        <v>4.0315099999999999</v>
      </c>
      <c r="AG18" s="358">
        <v>6.55955833967878E-3</v>
      </c>
      <c r="AH18" s="357">
        <v>47.689809999999994</v>
      </c>
      <c r="AI18" s="358">
        <v>4.9214262988403938E-3</v>
      </c>
      <c r="AJ18" s="357">
        <v>466.84778</v>
      </c>
      <c r="AK18" s="358">
        <v>3.919104217040411E-2</v>
      </c>
      <c r="AL18" s="357">
        <v>199.03491</v>
      </c>
      <c r="AM18" s="358">
        <v>2.851249349525992E-2</v>
      </c>
      <c r="AN18" s="357">
        <v>288.64359999999999</v>
      </c>
      <c r="AO18" s="358">
        <v>3.1340276914690109E-2</v>
      </c>
      <c r="AP18" s="357">
        <v>434.46972999999997</v>
      </c>
      <c r="AQ18" s="358">
        <v>4.345010844672572E-2</v>
      </c>
      <c r="AR18" s="357">
        <v>2702.9444399999998</v>
      </c>
      <c r="AS18" s="358">
        <v>9.9786958501400184E-3</v>
      </c>
    </row>
    <row r="19" spans="1:45" ht="19.5">
      <c r="A19" s="346" t="s">
        <v>410</v>
      </c>
      <c r="B19" s="357">
        <v>0</v>
      </c>
      <c r="C19" s="358">
        <v>0</v>
      </c>
      <c r="D19" s="357">
        <v>0</v>
      </c>
      <c r="E19" s="358">
        <v>0</v>
      </c>
      <c r="F19" s="357">
        <v>0</v>
      </c>
      <c r="G19" s="358">
        <v>0</v>
      </c>
      <c r="H19" s="357">
        <v>0</v>
      </c>
      <c r="I19" s="358">
        <v>0</v>
      </c>
      <c r="J19" s="357">
        <v>0</v>
      </c>
      <c r="K19" s="358">
        <v>0</v>
      </c>
      <c r="L19" s="357">
        <v>0</v>
      </c>
      <c r="M19" s="358">
        <v>0</v>
      </c>
      <c r="N19" s="357">
        <v>0</v>
      </c>
      <c r="O19" s="358">
        <v>0</v>
      </c>
      <c r="P19" s="357">
        <v>0</v>
      </c>
      <c r="Q19" s="358">
        <v>0</v>
      </c>
      <c r="R19" s="357">
        <v>0</v>
      </c>
      <c r="S19" s="358">
        <v>0</v>
      </c>
      <c r="T19" s="357">
        <v>0</v>
      </c>
      <c r="U19" s="358">
        <v>0</v>
      </c>
      <c r="V19" s="357">
        <v>0</v>
      </c>
      <c r="W19" s="358">
        <v>0</v>
      </c>
      <c r="X19" s="357">
        <v>0</v>
      </c>
      <c r="Y19" s="358">
        <v>0</v>
      </c>
      <c r="Z19" s="357">
        <v>0</v>
      </c>
      <c r="AA19" s="358">
        <v>0</v>
      </c>
      <c r="AB19" s="357">
        <v>0</v>
      </c>
      <c r="AC19" s="358">
        <v>0</v>
      </c>
      <c r="AD19" s="357">
        <v>0</v>
      </c>
      <c r="AE19" s="358">
        <v>0</v>
      </c>
      <c r="AF19" s="357">
        <v>0</v>
      </c>
      <c r="AG19" s="358">
        <v>0</v>
      </c>
      <c r="AH19" s="357">
        <v>0</v>
      </c>
      <c r="AI19" s="358">
        <v>0</v>
      </c>
      <c r="AJ19" s="357">
        <v>0</v>
      </c>
      <c r="AK19" s="358">
        <v>0</v>
      </c>
      <c r="AL19" s="357">
        <v>0</v>
      </c>
      <c r="AM19" s="358">
        <v>0</v>
      </c>
      <c r="AN19" s="357">
        <v>0</v>
      </c>
      <c r="AO19" s="358">
        <v>0</v>
      </c>
      <c r="AP19" s="357">
        <v>0</v>
      </c>
      <c r="AQ19" s="358">
        <v>0</v>
      </c>
      <c r="AR19" s="357">
        <v>0</v>
      </c>
      <c r="AS19" s="358">
        <v>0</v>
      </c>
    </row>
    <row r="20" spans="1:45" ht="18.75">
      <c r="A20" s="337" t="s">
        <v>411</v>
      </c>
      <c r="B20" s="357">
        <v>207.41118</v>
      </c>
      <c r="C20" s="358">
        <v>3.7920089806313673E-2</v>
      </c>
      <c r="D20" s="357">
        <v>98.267809999999997</v>
      </c>
      <c r="E20" s="358">
        <v>1.9240172690497218E-2</v>
      </c>
      <c r="F20" s="357">
        <v>98.158919999999995</v>
      </c>
      <c r="G20" s="358">
        <v>2.1154225426518247E-2</v>
      </c>
      <c r="H20" s="357">
        <v>527.23005000000001</v>
      </c>
      <c r="I20" s="358">
        <v>2.846931292063145E-2</v>
      </c>
      <c r="J20" s="357">
        <v>164.21288000000001</v>
      </c>
      <c r="K20" s="358">
        <v>0.11419643863013966</v>
      </c>
      <c r="L20" s="357">
        <v>952.16667000000007</v>
      </c>
      <c r="M20" s="358">
        <v>2.793595770099391E-2</v>
      </c>
      <c r="N20" s="357">
        <v>676.40643</v>
      </c>
      <c r="O20" s="358">
        <v>3.6433691834490467E-2</v>
      </c>
      <c r="P20" s="357">
        <v>0</v>
      </c>
      <c r="Q20" s="358">
        <v>0</v>
      </c>
      <c r="R20" s="357">
        <v>0</v>
      </c>
      <c r="S20" s="358">
        <v>0</v>
      </c>
      <c r="T20" s="357">
        <v>0</v>
      </c>
      <c r="U20" s="358">
        <v>0</v>
      </c>
      <c r="V20" s="357">
        <v>0</v>
      </c>
      <c r="W20" s="358">
        <v>0</v>
      </c>
      <c r="X20" s="357">
        <v>0</v>
      </c>
      <c r="Y20" s="358">
        <v>0</v>
      </c>
      <c r="Z20" s="357">
        <v>0</v>
      </c>
      <c r="AA20" s="358">
        <v>0</v>
      </c>
      <c r="AB20" s="357">
        <v>0</v>
      </c>
      <c r="AC20" s="358">
        <v>0</v>
      </c>
      <c r="AD20" s="357">
        <v>0</v>
      </c>
      <c r="AE20" s="358">
        <v>0</v>
      </c>
      <c r="AF20" s="357">
        <v>0</v>
      </c>
      <c r="AG20" s="358">
        <v>0</v>
      </c>
      <c r="AH20" s="357">
        <v>0</v>
      </c>
      <c r="AI20" s="358">
        <v>0</v>
      </c>
      <c r="AJ20" s="357">
        <v>800.40030000000002</v>
      </c>
      <c r="AK20" s="358">
        <v>6.7192183950203432E-2</v>
      </c>
      <c r="AL20" s="357">
        <v>260.11259999999999</v>
      </c>
      <c r="AM20" s="358">
        <v>3.7262100480439063E-2</v>
      </c>
      <c r="AN20" s="357">
        <v>620.30439000000001</v>
      </c>
      <c r="AO20" s="358">
        <v>6.7351264167984079E-2</v>
      </c>
      <c r="AP20" s="357">
        <v>210.06094000000002</v>
      </c>
      <c r="AQ20" s="358">
        <v>2.1007609951149295E-2</v>
      </c>
      <c r="AR20" s="357">
        <v>4614.7321700000002</v>
      </c>
      <c r="AS20" s="358">
        <v>1.7036609437035506E-2</v>
      </c>
    </row>
    <row r="21" spans="1:45" ht="19.5">
      <c r="A21" s="344" t="s">
        <v>412</v>
      </c>
      <c r="B21" s="357">
        <v>1470.3976900000002</v>
      </c>
      <c r="C21" s="358">
        <v>0.26882645600780142</v>
      </c>
      <c r="D21" s="357">
        <v>1337.2106199999998</v>
      </c>
      <c r="E21" s="358">
        <v>0.26181679689785342</v>
      </c>
      <c r="F21" s="357">
        <v>998.01750000000004</v>
      </c>
      <c r="G21" s="358">
        <v>0.21508271662534773</v>
      </c>
      <c r="H21" s="357">
        <v>4417.33565</v>
      </c>
      <c r="I21" s="358">
        <v>0.23852682694264282</v>
      </c>
      <c r="J21" s="357">
        <v>204.17612</v>
      </c>
      <c r="K21" s="358">
        <v>0.14198755759791817</v>
      </c>
      <c r="L21" s="357">
        <v>8828.6348600000001</v>
      </c>
      <c r="M21" s="358">
        <v>0.25902646855563666</v>
      </c>
      <c r="N21" s="357">
        <v>4346.6462500000007</v>
      </c>
      <c r="O21" s="358">
        <v>0.23412605640967021</v>
      </c>
      <c r="P21" s="357">
        <v>10421.560649999998</v>
      </c>
      <c r="Q21" s="358">
        <v>0.69458171801896273</v>
      </c>
      <c r="R21" s="357">
        <v>31630.2935</v>
      </c>
      <c r="S21" s="358">
        <v>0.67738953151680859</v>
      </c>
      <c r="T21" s="357">
        <v>24801.766409999997</v>
      </c>
      <c r="U21" s="358">
        <v>0.67345239284382641</v>
      </c>
      <c r="V21" s="357">
        <v>8462.0635600000005</v>
      </c>
      <c r="W21" s="358">
        <v>0.64928409370193263</v>
      </c>
      <c r="X21" s="357">
        <v>505.02226999999993</v>
      </c>
      <c r="Y21" s="358">
        <v>0.54423693587210276</v>
      </c>
      <c r="Z21" s="357">
        <v>2566.3302800000001</v>
      </c>
      <c r="AA21" s="358">
        <v>0.3837761929189577</v>
      </c>
      <c r="AB21" s="357">
        <v>5926.9977600000002</v>
      </c>
      <c r="AC21" s="358">
        <v>0.40461473057192232</v>
      </c>
      <c r="AD21" s="357">
        <v>324.32787999999999</v>
      </c>
      <c r="AE21" s="358">
        <v>0.39640197194922849</v>
      </c>
      <c r="AF21" s="357">
        <v>209.98721000000003</v>
      </c>
      <c r="AG21" s="358">
        <v>0.34166437751149809</v>
      </c>
      <c r="AH21" s="357">
        <v>2241.59222</v>
      </c>
      <c r="AI21" s="358">
        <v>0.23132469814377585</v>
      </c>
      <c r="AJ21" s="357">
        <v>4972.1878699999988</v>
      </c>
      <c r="AK21" s="358">
        <v>0.41740634279623595</v>
      </c>
      <c r="AL21" s="357">
        <v>2904.1641500000001</v>
      </c>
      <c r="AM21" s="358">
        <v>0.41603235048586229</v>
      </c>
      <c r="AN21" s="357">
        <v>3908.3446099999992</v>
      </c>
      <c r="AO21" s="358">
        <v>0.42435932186071851</v>
      </c>
      <c r="AP21" s="357">
        <v>4086.9940200000001</v>
      </c>
      <c r="AQ21" s="358">
        <v>0.40872889669464324</v>
      </c>
      <c r="AR21" s="357">
        <v>124564.05108</v>
      </c>
      <c r="AS21" s="358">
        <v>0.459863976926076</v>
      </c>
    </row>
    <row r="22" spans="1:45" s="243" customFormat="1" ht="19.5">
      <c r="A22" s="344" t="s">
        <v>413</v>
      </c>
      <c r="B22" s="357">
        <v>505.73962999999998</v>
      </c>
      <c r="C22" s="358">
        <v>9.2462191229093077E-2</v>
      </c>
      <c r="D22" s="357">
        <v>508.00779999999992</v>
      </c>
      <c r="E22" s="358">
        <v>9.9464491984909115E-2</v>
      </c>
      <c r="F22" s="357">
        <v>480.94081999999997</v>
      </c>
      <c r="G22" s="358">
        <v>0.10364753934838052</v>
      </c>
      <c r="H22" s="357">
        <v>1790.8345100000001</v>
      </c>
      <c r="I22" s="358">
        <v>9.6701293968839017E-2</v>
      </c>
      <c r="J22" s="357">
        <v>6.3025000000000002</v>
      </c>
      <c r="K22" s="358">
        <v>4.3828660362479187E-3</v>
      </c>
      <c r="L22" s="357">
        <v>3209.8148699999997</v>
      </c>
      <c r="M22" s="358">
        <v>9.4173903856917457E-2</v>
      </c>
      <c r="N22" s="357">
        <v>1764.5536800000002</v>
      </c>
      <c r="O22" s="358">
        <v>9.5045230428303457E-2</v>
      </c>
      <c r="P22" s="357">
        <v>2453.8728499999997</v>
      </c>
      <c r="Q22" s="358">
        <v>0.16354702306060931</v>
      </c>
      <c r="R22" s="357">
        <v>7640.2165999999997</v>
      </c>
      <c r="S22" s="358">
        <v>0.16362171104611925</v>
      </c>
      <c r="T22" s="357">
        <v>5988.6748799999996</v>
      </c>
      <c r="U22" s="358">
        <v>0.1626129107591944</v>
      </c>
      <c r="V22" s="357">
        <v>2112.8889200000003</v>
      </c>
      <c r="W22" s="358">
        <v>0.16211945913522013</v>
      </c>
      <c r="X22" s="357">
        <v>102.95099999999999</v>
      </c>
      <c r="Y22" s="358">
        <v>0.1109450812633844</v>
      </c>
      <c r="Z22" s="357">
        <v>572.71799999999996</v>
      </c>
      <c r="AA22" s="358">
        <v>8.5645848225022539E-2</v>
      </c>
      <c r="AB22" s="357">
        <v>1547.482</v>
      </c>
      <c r="AC22" s="358">
        <v>0.10564100710827661</v>
      </c>
      <c r="AD22" s="357">
        <v>96.617000000000004</v>
      </c>
      <c r="AE22" s="358">
        <v>0.11808781077907521</v>
      </c>
      <c r="AF22" s="357">
        <v>25.792000000000002</v>
      </c>
      <c r="AG22" s="358">
        <v>4.1965449347017646E-2</v>
      </c>
      <c r="AH22" s="357">
        <v>469.28699999999998</v>
      </c>
      <c r="AI22" s="358">
        <v>4.8428823337813925E-2</v>
      </c>
      <c r="AJ22" s="357">
        <v>1134.8951499999998</v>
      </c>
      <c r="AK22" s="358">
        <v>9.5272432660249762E-2</v>
      </c>
      <c r="AL22" s="357">
        <v>663.01861999999994</v>
      </c>
      <c r="AM22" s="358">
        <v>9.4979891165756836E-2</v>
      </c>
      <c r="AN22" s="357">
        <v>864.74002999999993</v>
      </c>
      <c r="AO22" s="358">
        <v>9.3891539599067597E-2</v>
      </c>
      <c r="AP22" s="357">
        <v>991.84077000000002</v>
      </c>
      <c r="AQ22" s="358">
        <v>9.9191234837888359E-2</v>
      </c>
      <c r="AR22" s="357">
        <v>32931.188629999997</v>
      </c>
      <c r="AS22" s="358">
        <v>0.121574942665991</v>
      </c>
    </row>
    <row r="23" spans="1:45" s="243" customFormat="1" ht="19.5">
      <c r="A23" s="344" t="s">
        <v>414</v>
      </c>
      <c r="B23" s="357">
        <v>344.88549000000006</v>
      </c>
      <c r="C23" s="358">
        <v>6.3053923870904638E-2</v>
      </c>
      <c r="D23" s="357">
        <v>342.14302000000004</v>
      </c>
      <c r="E23" s="358">
        <v>6.698928967327393E-2</v>
      </c>
      <c r="F23" s="357">
        <v>174.76607999999999</v>
      </c>
      <c r="G23" s="358">
        <v>3.766383180692006E-2</v>
      </c>
      <c r="H23" s="357">
        <v>869.84659999999985</v>
      </c>
      <c r="I23" s="358">
        <v>4.696988543871377E-2</v>
      </c>
      <c r="J23" s="357">
        <v>140.81059999999997</v>
      </c>
      <c r="K23" s="358">
        <v>9.7922093817325029E-2</v>
      </c>
      <c r="L23" s="357">
        <v>1774.4289200000001</v>
      </c>
      <c r="M23" s="358">
        <v>5.2060603268690664E-2</v>
      </c>
      <c r="N23" s="357">
        <v>823.36937999999986</v>
      </c>
      <c r="O23" s="358">
        <v>4.4349646789838285E-2</v>
      </c>
      <c r="P23" s="357">
        <v>2765.5114600000002</v>
      </c>
      <c r="Q23" s="358">
        <v>0.18431727891809854</v>
      </c>
      <c r="R23" s="357">
        <v>8572.6052600000003</v>
      </c>
      <c r="S23" s="358">
        <v>0.18358960409108849</v>
      </c>
      <c r="T23" s="357">
        <v>6730.3374299999996</v>
      </c>
      <c r="U23" s="358">
        <v>0.18275157389807339</v>
      </c>
      <c r="V23" s="357">
        <v>2331.4845499999997</v>
      </c>
      <c r="W23" s="358">
        <v>0.17889204238343109</v>
      </c>
      <c r="X23" s="357">
        <v>291.74296999999996</v>
      </c>
      <c r="Y23" s="358">
        <v>0.31439663057834422</v>
      </c>
      <c r="Z23" s="357">
        <v>1216.96325</v>
      </c>
      <c r="AA23" s="358">
        <v>0.18198808105373004</v>
      </c>
      <c r="AB23" s="357">
        <v>2231.0753200000004</v>
      </c>
      <c r="AC23" s="358">
        <v>0.15230745413466557</v>
      </c>
      <c r="AD23" s="357">
        <v>94.081689999999995</v>
      </c>
      <c r="AE23" s="358">
        <v>0.11498908894392924</v>
      </c>
      <c r="AF23" s="357">
        <v>118.64960000000002</v>
      </c>
      <c r="AG23" s="358">
        <v>0.19305148025914645</v>
      </c>
      <c r="AH23" s="357">
        <v>893.08508000000006</v>
      </c>
      <c r="AI23" s="358">
        <v>9.2163344744170247E-2</v>
      </c>
      <c r="AJ23" s="357">
        <v>2511.9174699999994</v>
      </c>
      <c r="AK23" s="358">
        <v>0.21087101130767888</v>
      </c>
      <c r="AL23" s="357">
        <v>1453.78872</v>
      </c>
      <c r="AM23" s="358">
        <v>0.20826065850700387</v>
      </c>
      <c r="AN23" s="357">
        <v>1962.4798299999998</v>
      </c>
      <c r="AO23" s="358">
        <v>0.21308167342596185</v>
      </c>
      <c r="AP23" s="357">
        <v>2085.5195699999999</v>
      </c>
      <c r="AQ23" s="358">
        <v>0.20856700761240329</v>
      </c>
      <c r="AR23" s="357">
        <v>37729.492290000009</v>
      </c>
      <c r="AS23" s="358">
        <v>0.13928925899124769</v>
      </c>
    </row>
    <row r="24" spans="1:45" ht="19.5">
      <c r="A24" s="344" t="s">
        <v>406</v>
      </c>
      <c r="B24" s="357">
        <v>0</v>
      </c>
      <c r="C24" s="358">
        <v>0</v>
      </c>
      <c r="D24" s="357">
        <v>0</v>
      </c>
      <c r="E24" s="358">
        <v>0</v>
      </c>
      <c r="F24" s="357">
        <v>0</v>
      </c>
      <c r="G24" s="358">
        <v>0</v>
      </c>
      <c r="H24" s="357">
        <v>0</v>
      </c>
      <c r="I24" s="358">
        <v>0</v>
      </c>
      <c r="J24" s="357">
        <v>0</v>
      </c>
      <c r="K24" s="358">
        <v>0</v>
      </c>
      <c r="L24" s="357">
        <v>0</v>
      </c>
      <c r="M24" s="358">
        <v>0</v>
      </c>
      <c r="N24" s="357">
        <v>0</v>
      </c>
      <c r="O24" s="358">
        <v>0</v>
      </c>
      <c r="P24" s="357">
        <v>0</v>
      </c>
      <c r="Q24" s="358">
        <v>0</v>
      </c>
      <c r="R24" s="357">
        <v>0</v>
      </c>
      <c r="S24" s="358">
        <v>0</v>
      </c>
      <c r="T24" s="357">
        <v>0</v>
      </c>
      <c r="U24" s="358">
        <v>0</v>
      </c>
      <c r="V24" s="357">
        <v>0</v>
      </c>
      <c r="W24" s="358">
        <v>0</v>
      </c>
      <c r="X24" s="357">
        <v>0</v>
      </c>
      <c r="Y24" s="358">
        <v>0</v>
      </c>
      <c r="Z24" s="357">
        <v>0</v>
      </c>
      <c r="AA24" s="358">
        <v>0</v>
      </c>
      <c r="AB24" s="357">
        <v>0</v>
      </c>
      <c r="AC24" s="358">
        <v>0</v>
      </c>
      <c r="AD24" s="357">
        <v>0</v>
      </c>
      <c r="AE24" s="358">
        <v>0</v>
      </c>
      <c r="AF24" s="357">
        <v>0</v>
      </c>
      <c r="AG24" s="358">
        <v>0</v>
      </c>
      <c r="AH24" s="357">
        <v>0</v>
      </c>
      <c r="AI24" s="358">
        <v>0</v>
      </c>
      <c r="AJ24" s="357">
        <v>0</v>
      </c>
      <c r="AK24" s="358">
        <v>0</v>
      </c>
      <c r="AL24" s="357">
        <v>0</v>
      </c>
      <c r="AM24" s="358">
        <v>0</v>
      </c>
      <c r="AN24" s="357">
        <v>0</v>
      </c>
      <c r="AO24" s="358">
        <v>0</v>
      </c>
      <c r="AP24" s="357">
        <v>0</v>
      </c>
      <c r="AQ24" s="358">
        <v>0</v>
      </c>
      <c r="AR24" s="357">
        <v>0</v>
      </c>
      <c r="AS24" s="358">
        <v>0</v>
      </c>
    </row>
    <row r="25" spans="1:45" ht="19.5">
      <c r="A25" s="344" t="s">
        <v>415</v>
      </c>
      <c r="B25" s="357">
        <v>0</v>
      </c>
      <c r="C25" s="358">
        <v>0</v>
      </c>
      <c r="D25" s="357">
        <v>0</v>
      </c>
      <c r="E25" s="358">
        <v>0</v>
      </c>
      <c r="F25" s="357">
        <v>0</v>
      </c>
      <c r="G25" s="358">
        <v>0</v>
      </c>
      <c r="H25" s="357">
        <v>0</v>
      </c>
      <c r="I25" s="358">
        <v>0</v>
      </c>
      <c r="J25" s="357">
        <v>0</v>
      </c>
      <c r="K25" s="358">
        <v>0</v>
      </c>
      <c r="L25" s="357">
        <v>0</v>
      </c>
      <c r="M25" s="358">
        <v>0</v>
      </c>
      <c r="N25" s="357">
        <v>0</v>
      </c>
      <c r="O25" s="358">
        <v>0</v>
      </c>
      <c r="P25" s="357">
        <v>1487.7855300000001</v>
      </c>
      <c r="Q25" s="358">
        <v>9.9158721440742489E-2</v>
      </c>
      <c r="R25" s="357">
        <v>4628.9247700000005</v>
      </c>
      <c r="S25" s="358">
        <v>9.9132345432610403E-2</v>
      </c>
      <c r="T25" s="357">
        <v>3638.2709900000004</v>
      </c>
      <c r="U25" s="358">
        <v>9.8791443461134415E-2</v>
      </c>
      <c r="V25" s="357">
        <v>1228.4747999999997</v>
      </c>
      <c r="W25" s="358">
        <v>9.4259413380447674E-2</v>
      </c>
      <c r="X25" s="357">
        <v>0</v>
      </c>
      <c r="Y25" s="358">
        <v>0</v>
      </c>
      <c r="Z25" s="357">
        <v>106.08596</v>
      </c>
      <c r="AA25" s="358">
        <v>1.586439055340641E-2</v>
      </c>
      <c r="AB25" s="357">
        <v>208.72728999999998</v>
      </c>
      <c r="AC25" s="358">
        <v>1.4249058229162802E-2</v>
      </c>
      <c r="AD25" s="357">
        <v>0</v>
      </c>
      <c r="AE25" s="358">
        <v>0</v>
      </c>
      <c r="AF25" s="357">
        <v>0</v>
      </c>
      <c r="AG25" s="358">
        <v>0</v>
      </c>
      <c r="AH25" s="357">
        <v>113.07257000000001</v>
      </c>
      <c r="AI25" s="358">
        <v>1.1668704901014943E-2</v>
      </c>
      <c r="AJ25" s="357">
        <v>0</v>
      </c>
      <c r="AK25" s="358">
        <v>0</v>
      </c>
      <c r="AL25" s="357">
        <v>0</v>
      </c>
      <c r="AM25" s="358">
        <v>0</v>
      </c>
      <c r="AN25" s="357">
        <v>0</v>
      </c>
      <c r="AO25" s="358">
        <v>0</v>
      </c>
      <c r="AP25" s="357">
        <v>0</v>
      </c>
      <c r="AQ25" s="358">
        <v>0</v>
      </c>
      <c r="AR25" s="357">
        <v>11411.341910000001</v>
      </c>
      <c r="AS25" s="358">
        <v>4.2128246691539799E-2</v>
      </c>
    </row>
    <row r="26" spans="1:45" ht="19.5">
      <c r="A26" s="345" t="s">
        <v>408</v>
      </c>
      <c r="B26" s="357">
        <v>81.657169999999994</v>
      </c>
      <c r="C26" s="358">
        <v>1.4929027546776514E-2</v>
      </c>
      <c r="D26" s="357">
        <v>77.818309999999997</v>
      </c>
      <c r="E26" s="358">
        <v>1.5236298874297154E-2</v>
      </c>
      <c r="F26" s="357">
        <v>76.313810000000004</v>
      </c>
      <c r="G26" s="358">
        <v>1.6446386532130576E-2</v>
      </c>
      <c r="H26" s="357">
        <v>292.96427999999997</v>
      </c>
      <c r="I26" s="358">
        <v>1.5819454452354317E-2</v>
      </c>
      <c r="J26" s="357">
        <v>0</v>
      </c>
      <c r="K26" s="358">
        <v>0</v>
      </c>
      <c r="L26" s="357">
        <v>533.54059999999993</v>
      </c>
      <c r="M26" s="358">
        <v>1.5653738051304513E-2</v>
      </c>
      <c r="N26" s="357">
        <v>301.06033000000002</v>
      </c>
      <c r="O26" s="358">
        <v>1.6216196062491611E-2</v>
      </c>
      <c r="P26" s="357">
        <v>410.83087999999998</v>
      </c>
      <c r="Q26" s="358">
        <v>2.7381275034429931E-2</v>
      </c>
      <c r="R26" s="357">
        <v>1262.41185</v>
      </c>
      <c r="S26" s="358">
        <v>2.7035619244341429E-2</v>
      </c>
      <c r="T26" s="357">
        <v>982.33889999999997</v>
      </c>
      <c r="U26" s="358">
        <v>2.6673845396827617E-2</v>
      </c>
      <c r="V26" s="357">
        <v>55.013049999999993</v>
      </c>
      <c r="W26" s="358">
        <v>4.2210860338927894E-3</v>
      </c>
      <c r="X26" s="357">
        <v>0</v>
      </c>
      <c r="Y26" s="358">
        <v>0</v>
      </c>
      <c r="Z26" s="357">
        <v>0</v>
      </c>
      <c r="AA26" s="358">
        <v>0</v>
      </c>
      <c r="AB26" s="357">
        <v>0</v>
      </c>
      <c r="AC26" s="358">
        <v>0</v>
      </c>
      <c r="AD26" s="357">
        <v>0</v>
      </c>
      <c r="AE26" s="358">
        <v>0</v>
      </c>
      <c r="AF26" s="357">
        <v>0</v>
      </c>
      <c r="AG26" s="358">
        <v>0</v>
      </c>
      <c r="AH26" s="357">
        <v>0</v>
      </c>
      <c r="AI26" s="358">
        <v>0</v>
      </c>
      <c r="AJ26" s="357">
        <v>0</v>
      </c>
      <c r="AK26" s="358">
        <v>0</v>
      </c>
      <c r="AL26" s="357">
        <v>0</v>
      </c>
      <c r="AM26" s="358">
        <v>0</v>
      </c>
      <c r="AN26" s="357">
        <v>0</v>
      </c>
      <c r="AO26" s="358">
        <v>0</v>
      </c>
      <c r="AP26" s="357">
        <v>0</v>
      </c>
      <c r="AQ26" s="358">
        <v>0</v>
      </c>
      <c r="AR26" s="357">
        <v>4073.9491800000005</v>
      </c>
      <c r="AS26" s="358">
        <v>1.5040153683716613E-2</v>
      </c>
    </row>
    <row r="27" spans="1:45" ht="39">
      <c r="A27" s="345" t="s">
        <v>416</v>
      </c>
      <c r="B27" s="357">
        <v>415.47414999999995</v>
      </c>
      <c r="C27" s="358">
        <v>7.5959343561913265E-2</v>
      </c>
      <c r="D27" s="357">
        <v>348.41143</v>
      </c>
      <c r="E27" s="358">
        <v>6.8216601962973258E-2</v>
      </c>
      <c r="F27" s="357">
        <v>211.05350999999999</v>
      </c>
      <c r="G27" s="358">
        <v>4.548413458092166E-2</v>
      </c>
      <c r="H27" s="357">
        <v>1169.3512599999997</v>
      </c>
      <c r="I27" s="358">
        <v>6.3142506644062985E-2</v>
      </c>
      <c r="J27" s="357">
        <v>21.517759999999999</v>
      </c>
      <c r="K27" s="358">
        <v>1.496381745023943E-2</v>
      </c>
      <c r="L27" s="357">
        <v>2624.0594700000001</v>
      </c>
      <c r="M27" s="358">
        <v>7.698821715615449E-2</v>
      </c>
      <c r="N27" s="357">
        <v>1133.8899600000002</v>
      </c>
      <c r="O27" s="358">
        <v>6.107540606446147E-2</v>
      </c>
      <c r="P27" s="357">
        <v>1640.9858100000001</v>
      </c>
      <c r="Q27" s="358">
        <v>0.10936929519807952</v>
      </c>
      <c r="R27" s="357">
        <v>5060.1559200000002</v>
      </c>
      <c r="S27" s="358">
        <v>0.10836752583566149</v>
      </c>
      <c r="T27" s="357">
        <v>3995.4896100000001</v>
      </c>
      <c r="U27" s="358">
        <v>0.10849114510457754</v>
      </c>
      <c r="V27" s="357">
        <v>1650.83269</v>
      </c>
      <c r="W27" s="358">
        <v>0.12666643300185437</v>
      </c>
      <c r="X27" s="357">
        <v>110.3283</v>
      </c>
      <c r="Y27" s="358">
        <v>0.1188952240303742</v>
      </c>
      <c r="Z27" s="357">
        <v>670.56307000000004</v>
      </c>
      <c r="AA27" s="358">
        <v>0.10027787308679868</v>
      </c>
      <c r="AB27" s="357">
        <v>1939.7131499999996</v>
      </c>
      <c r="AC27" s="358">
        <v>0.13241721109981736</v>
      </c>
      <c r="AD27" s="357">
        <v>133.62918999999999</v>
      </c>
      <c r="AE27" s="358">
        <v>0.16332507222622406</v>
      </c>
      <c r="AF27" s="357">
        <v>65.545609999999996</v>
      </c>
      <c r="AG27" s="358">
        <v>0.10664744790533394</v>
      </c>
      <c r="AH27" s="357">
        <v>766.14757000000009</v>
      </c>
      <c r="AI27" s="358">
        <v>7.9063825160776743E-2</v>
      </c>
      <c r="AJ27" s="357">
        <v>1126.9472499999999</v>
      </c>
      <c r="AK27" s="358">
        <v>9.4605220567978168E-2</v>
      </c>
      <c r="AL27" s="357">
        <v>688.14280999999994</v>
      </c>
      <c r="AM27" s="358">
        <v>9.8579025126470946E-2</v>
      </c>
      <c r="AN27" s="357">
        <v>912.46094999999991</v>
      </c>
      <c r="AO27" s="358">
        <v>9.9072970427340853E-2</v>
      </c>
      <c r="AP27" s="357">
        <v>1009.63368</v>
      </c>
      <c r="AQ27" s="358">
        <v>0.10097065424435157</v>
      </c>
      <c r="AR27" s="357">
        <v>25694.333149999999</v>
      </c>
      <c r="AS27" s="358">
        <v>9.4858011796949887E-2</v>
      </c>
    </row>
    <row r="28" spans="1:45" ht="19.5">
      <c r="A28" s="346" t="s">
        <v>410</v>
      </c>
      <c r="B28" s="357">
        <v>122.64125</v>
      </c>
      <c r="C28" s="358">
        <v>2.2421969799113848E-2</v>
      </c>
      <c r="D28" s="357">
        <v>60.830059999999996</v>
      </c>
      <c r="E28" s="358">
        <v>1.1910114402400005E-2</v>
      </c>
      <c r="F28" s="357">
        <v>54.943280000000001</v>
      </c>
      <c r="G28" s="358">
        <v>1.1840824356994876E-2</v>
      </c>
      <c r="H28" s="357">
        <v>294.339</v>
      </c>
      <c r="I28" s="358">
        <v>1.589368643867272E-2</v>
      </c>
      <c r="J28" s="357">
        <v>35.545259999999992</v>
      </c>
      <c r="K28" s="358">
        <v>2.4718780294105777E-2</v>
      </c>
      <c r="L28" s="357">
        <v>686.79100000000005</v>
      </c>
      <c r="M28" s="358">
        <v>2.015000622256953E-2</v>
      </c>
      <c r="N28" s="357">
        <v>323.77290000000005</v>
      </c>
      <c r="O28" s="358">
        <v>1.7439577064575364E-2</v>
      </c>
      <c r="P28" s="357">
        <v>1662.5741200000002</v>
      </c>
      <c r="Q28" s="358">
        <v>0.11080812436700307</v>
      </c>
      <c r="R28" s="357">
        <v>4465.9790999999996</v>
      </c>
      <c r="S28" s="358">
        <v>9.5642725866987549E-2</v>
      </c>
      <c r="T28" s="357">
        <v>3466.6545999999998</v>
      </c>
      <c r="U28" s="358">
        <v>9.4131474224019115E-2</v>
      </c>
      <c r="V28" s="357">
        <v>1083.3695500000001</v>
      </c>
      <c r="W28" s="358">
        <v>8.3125659767086482E-2</v>
      </c>
      <c r="X28" s="357">
        <v>0</v>
      </c>
      <c r="Y28" s="358">
        <v>0</v>
      </c>
      <c r="Z28" s="357">
        <v>0</v>
      </c>
      <c r="AA28" s="358">
        <v>0</v>
      </c>
      <c r="AB28" s="357">
        <v>0</v>
      </c>
      <c r="AC28" s="358">
        <v>0</v>
      </c>
      <c r="AD28" s="357">
        <v>0</v>
      </c>
      <c r="AE28" s="358">
        <v>0</v>
      </c>
      <c r="AF28" s="357">
        <v>0</v>
      </c>
      <c r="AG28" s="358">
        <v>0</v>
      </c>
      <c r="AH28" s="357">
        <v>0</v>
      </c>
      <c r="AI28" s="358">
        <v>0</v>
      </c>
      <c r="AJ28" s="357">
        <v>198.428</v>
      </c>
      <c r="AK28" s="358">
        <v>1.6657678260329194E-2</v>
      </c>
      <c r="AL28" s="357">
        <v>99.213999999999999</v>
      </c>
      <c r="AM28" s="358">
        <v>1.421277568663064E-2</v>
      </c>
      <c r="AN28" s="357">
        <v>168.66379999999998</v>
      </c>
      <c r="AO28" s="358">
        <v>1.8313138408348251E-2</v>
      </c>
      <c r="AP28" s="357">
        <v>0</v>
      </c>
      <c r="AQ28" s="358">
        <v>0</v>
      </c>
      <c r="AR28" s="357">
        <v>12723.745919999999</v>
      </c>
      <c r="AS28" s="358">
        <v>4.697336309663102E-2</v>
      </c>
    </row>
    <row r="29" spans="1:45" ht="19.5">
      <c r="A29" s="344" t="s">
        <v>411</v>
      </c>
      <c r="B29" s="357">
        <v>0</v>
      </c>
      <c r="C29" s="358">
        <v>0</v>
      </c>
      <c r="D29" s="357">
        <v>0</v>
      </c>
      <c r="E29" s="358">
        <v>0</v>
      </c>
      <c r="F29" s="357">
        <v>0</v>
      </c>
      <c r="G29" s="358">
        <v>0</v>
      </c>
      <c r="H29" s="357">
        <v>0</v>
      </c>
      <c r="I29" s="358">
        <v>0</v>
      </c>
      <c r="J29" s="357">
        <v>0</v>
      </c>
      <c r="K29" s="358">
        <v>0</v>
      </c>
      <c r="L29" s="357">
        <v>0</v>
      </c>
      <c r="M29" s="358">
        <v>0</v>
      </c>
      <c r="N29" s="357">
        <v>0</v>
      </c>
      <c r="O29" s="358">
        <v>0</v>
      </c>
      <c r="P29" s="357">
        <v>0</v>
      </c>
      <c r="Q29" s="358">
        <v>0</v>
      </c>
      <c r="R29" s="357">
        <v>0</v>
      </c>
      <c r="S29" s="358">
        <v>0</v>
      </c>
      <c r="T29" s="357">
        <v>0</v>
      </c>
      <c r="U29" s="358">
        <v>0</v>
      </c>
      <c r="V29" s="357">
        <v>0</v>
      </c>
      <c r="W29" s="358">
        <v>0</v>
      </c>
      <c r="X29" s="357">
        <v>0</v>
      </c>
      <c r="Y29" s="358">
        <v>0</v>
      </c>
      <c r="Z29" s="357">
        <v>0</v>
      </c>
      <c r="AA29" s="358">
        <v>0</v>
      </c>
      <c r="AB29" s="357">
        <v>0</v>
      </c>
      <c r="AC29" s="358">
        <v>0</v>
      </c>
      <c r="AD29" s="357">
        <v>0</v>
      </c>
      <c r="AE29" s="358">
        <v>0</v>
      </c>
      <c r="AF29" s="357">
        <v>0</v>
      </c>
      <c r="AG29" s="358">
        <v>0</v>
      </c>
      <c r="AH29" s="357">
        <v>0</v>
      </c>
      <c r="AI29" s="358">
        <v>0</v>
      </c>
      <c r="AJ29" s="357">
        <v>0</v>
      </c>
      <c r="AK29" s="358">
        <v>0</v>
      </c>
      <c r="AL29" s="357">
        <v>0</v>
      </c>
      <c r="AM29" s="358">
        <v>0</v>
      </c>
      <c r="AN29" s="357">
        <v>0</v>
      </c>
      <c r="AO29" s="358">
        <v>0</v>
      </c>
      <c r="AP29" s="357">
        <v>0</v>
      </c>
      <c r="AQ29" s="358">
        <v>0</v>
      </c>
      <c r="AR29" s="357">
        <v>0</v>
      </c>
      <c r="AS29" s="358">
        <v>0</v>
      </c>
    </row>
    <row r="30" spans="1:45" s="997" customFormat="1" ht="19.5">
      <c r="A30" s="344" t="s">
        <v>1654</v>
      </c>
      <c r="B30" s="357">
        <v>0</v>
      </c>
      <c r="C30" s="358">
        <v>0</v>
      </c>
      <c r="D30" s="357">
        <v>0</v>
      </c>
      <c r="E30" s="358">
        <v>0</v>
      </c>
      <c r="F30" s="357">
        <v>0</v>
      </c>
      <c r="G30" s="358">
        <v>0</v>
      </c>
      <c r="H30" s="357">
        <v>0</v>
      </c>
      <c r="I30" s="358">
        <v>0</v>
      </c>
      <c r="J30" s="357">
        <v>0</v>
      </c>
      <c r="K30" s="358">
        <v>0</v>
      </c>
      <c r="L30" s="357">
        <v>0</v>
      </c>
      <c r="M30" s="358">
        <v>0</v>
      </c>
      <c r="N30" s="357">
        <v>0</v>
      </c>
      <c r="O30" s="358">
        <v>0</v>
      </c>
      <c r="P30" s="357">
        <v>0</v>
      </c>
      <c r="Q30" s="358">
        <v>0</v>
      </c>
      <c r="R30" s="357">
        <v>0</v>
      </c>
      <c r="S30" s="358">
        <v>0</v>
      </c>
      <c r="T30" s="357">
        <v>0</v>
      </c>
      <c r="U30" s="358">
        <v>0</v>
      </c>
      <c r="V30" s="357">
        <v>0</v>
      </c>
      <c r="W30" s="358">
        <v>0</v>
      </c>
      <c r="X30" s="357">
        <v>0</v>
      </c>
      <c r="Y30" s="358">
        <v>0</v>
      </c>
      <c r="Z30" s="357">
        <v>0</v>
      </c>
      <c r="AA30" s="358">
        <v>0</v>
      </c>
      <c r="AB30" s="357">
        <v>0</v>
      </c>
      <c r="AC30" s="358">
        <v>0</v>
      </c>
      <c r="AD30" s="357">
        <v>0</v>
      </c>
      <c r="AE30" s="358">
        <v>0</v>
      </c>
      <c r="AF30" s="357">
        <v>0</v>
      </c>
      <c r="AG30" s="358">
        <v>0</v>
      </c>
      <c r="AH30" s="357">
        <v>0</v>
      </c>
      <c r="AI30" s="358">
        <v>0</v>
      </c>
      <c r="AJ30" s="357">
        <v>0</v>
      </c>
      <c r="AK30" s="358">
        <v>0</v>
      </c>
      <c r="AL30" s="357">
        <v>0</v>
      </c>
      <c r="AM30" s="358">
        <v>0</v>
      </c>
      <c r="AN30" s="357">
        <v>0</v>
      </c>
      <c r="AO30" s="358">
        <v>0</v>
      </c>
      <c r="AP30" s="357">
        <v>0</v>
      </c>
      <c r="AQ30" s="358">
        <v>0</v>
      </c>
      <c r="AR30" s="357">
        <v>0</v>
      </c>
      <c r="AS30" s="358">
        <v>0</v>
      </c>
    </row>
    <row r="31" spans="1:45" ht="19.5">
      <c r="A31" s="344" t="s">
        <v>417</v>
      </c>
      <c r="B31" s="357">
        <v>0</v>
      </c>
      <c r="C31" s="358">
        <v>0</v>
      </c>
      <c r="D31" s="357">
        <v>0</v>
      </c>
      <c r="E31" s="358">
        <v>0</v>
      </c>
      <c r="F31" s="357">
        <v>0</v>
      </c>
      <c r="G31" s="358">
        <v>0</v>
      </c>
      <c r="H31" s="357">
        <v>0</v>
      </c>
      <c r="I31" s="358">
        <v>0</v>
      </c>
      <c r="J31" s="357">
        <v>0</v>
      </c>
      <c r="K31" s="358">
        <v>0</v>
      </c>
      <c r="L31" s="357">
        <v>0</v>
      </c>
      <c r="M31" s="358">
        <v>0</v>
      </c>
      <c r="N31" s="357">
        <v>0</v>
      </c>
      <c r="O31" s="358">
        <v>0</v>
      </c>
      <c r="P31" s="357">
        <v>0</v>
      </c>
      <c r="Q31" s="358">
        <v>0</v>
      </c>
      <c r="R31" s="357">
        <v>0</v>
      </c>
      <c r="S31" s="358">
        <v>0</v>
      </c>
      <c r="T31" s="357">
        <v>0</v>
      </c>
      <c r="U31" s="358">
        <v>0</v>
      </c>
      <c r="V31" s="357">
        <v>0</v>
      </c>
      <c r="W31" s="358">
        <v>0</v>
      </c>
      <c r="X31" s="357">
        <v>0</v>
      </c>
      <c r="Y31" s="358">
        <v>0</v>
      </c>
      <c r="Z31" s="357">
        <v>0</v>
      </c>
      <c r="AA31" s="358">
        <v>0</v>
      </c>
      <c r="AB31" s="357">
        <v>0</v>
      </c>
      <c r="AC31" s="358">
        <v>0</v>
      </c>
      <c r="AD31" s="357">
        <v>0</v>
      </c>
      <c r="AE31" s="358">
        <v>0</v>
      </c>
      <c r="AF31" s="357">
        <v>0</v>
      </c>
      <c r="AG31" s="358">
        <v>0</v>
      </c>
      <c r="AH31" s="357">
        <v>0</v>
      </c>
      <c r="AI31" s="358">
        <v>0</v>
      </c>
      <c r="AJ31" s="357">
        <v>0</v>
      </c>
      <c r="AK31" s="358">
        <v>0</v>
      </c>
      <c r="AL31" s="357">
        <v>0</v>
      </c>
      <c r="AM31" s="358">
        <v>0</v>
      </c>
      <c r="AN31" s="357">
        <v>0</v>
      </c>
      <c r="AO31" s="358">
        <v>0</v>
      </c>
      <c r="AP31" s="357">
        <v>0</v>
      </c>
      <c r="AQ31" s="358">
        <v>0</v>
      </c>
      <c r="AR31" s="357">
        <v>0</v>
      </c>
      <c r="AS31" s="358">
        <v>0</v>
      </c>
    </row>
    <row r="32" spans="1:45" ht="18">
      <c r="A32" s="337" t="s">
        <v>418</v>
      </c>
      <c r="B32" s="355">
        <v>5479.6890800000001</v>
      </c>
      <c r="C32" s="356">
        <v>1.0018278765121356</v>
      </c>
      <c r="D32" s="355">
        <v>5115.8772600000011</v>
      </c>
      <c r="E32" s="356">
        <v>1.001654172875001</v>
      </c>
      <c r="F32" s="355">
        <v>4647.29918</v>
      </c>
      <c r="G32" s="356">
        <v>1.001539284236149</v>
      </c>
      <c r="H32" s="355">
        <v>18549.103139999999</v>
      </c>
      <c r="I32" s="356">
        <v>1.0016125251011914</v>
      </c>
      <c r="J32" s="355">
        <v>1447.85159</v>
      </c>
      <c r="K32" s="356">
        <v>1.0068606996173814</v>
      </c>
      <c r="L32" s="355">
        <v>34140.176219999994</v>
      </c>
      <c r="M32" s="356">
        <v>1.0016508126527868</v>
      </c>
      <c r="N32" s="355">
        <v>18598.76657</v>
      </c>
      <c r="O32" s="356">
        <v>1.0017967004142809</v>
      </c>
      <c r="P32" s="355">
        <v>15030.294179999999</v>
      </c>
      <c r="Q32" s="356">
        <v>1.0017470419725301</v>
      </c>
      <c r="R32" s="355">
        <v>46743.123530000004</v>
      </c>
      <c r="S32" s="356">
        <v>1.0010435897352332</v>
      </c>
      <c r="T32" s="355">
        <v>36877.832150000002</v>
      </c>
      <c r="U32" s="356">
        <v>1.0013586892866191</v>
      </c>
      <c r="V32" s="355">
        <v>13048.139859999999</v>
      </c>
      <c r="W32" s="356">
        <v>1.0011682851855299</v>
      </c>
      <c r="X32" s="355">
        <v>943.45888000000002</v>
      </c>
      <c r="Y32" s="356">
        <v>1.0167178765651779</v>
      </c>
      <c r="Z32" s="355">
        <v>6735.2655200000008</v>
      </c>
      <c r="AA32" s="356">
        <v>1.0072104045641095</v>
      </c>
      <c r="AB32" s="355">
        <v>14989.564209999999</v>
      </c>
      <c r="AC32" s="356">
        <v>1.0232834108949755</v>
      </c>
      <c r="AD32" s="355">
        <v>836.46420000000012</v>
      </c>
      <c r="AE32" s="356">
        <v>1.0223483048849638</v>
      </c>
      <c r="AF32" s="355">
        <v>615.18137000000002</v>
      </c>
      <c r="AG32" s="356">
        <v>1.0009445805662189</v>
      </c>
      <c r="AH32" s="355">
        <v>9708.1194899999991</v>
      </c>
      <c r="AI32" s="356">
        <v>1.0018449343868425</v>
      </c>
      <c r="AJ32" s="355">
        <v>11975.554089999998</v>
      </c>
      <c r="AK32" s="356">
        <v>1.0053265014029742</v>
      </c>
      <c r="AL32" s="355">
        <v>7023.8389100000004</v>
      </c>
      <c r="AM32" s="356">
        <v>1.0061911311594964</v>
      </c>
      <c r="AN32" s="355">
        <v>9300.3726700000007</v>
      </c>
      <c r="AO32" s="356">
        <v>1.0098136764079155</v>
      </c>
      <c r="AP32" s="355">
        <v>10050.789850000001</v>
      </c>
      <c r="AQ32" s="356">
        <v>1.0051515187438955</v>
      </c>
      <c r="AR32" s="355">
        <v>271856.76195000001</v>
      </c>
      <c r="AS32" s="356">
        <v>1.003637330519072</v>
      </c>
    </row>
    <row r="33" spans="1:45" ht="19.5">
      <c r="A33" s="344" t="s">
        <v>419</v>
      </c>
      <c r="B33" s="357">
        <v>9.9979200000000024</v>
      </c>
      <c r="C33" s="358">
        <v>1.8278765121356507E-3</v>
      </c>
      <c r="D33" s="357">
        <v>8.4485700000000019</v>
      </c>
      <c r="E33" s="358">
        <v>1.6541728750010215E-3</v>
      </c>
      <c r="F33" s="357">
        <v>7.1425200000000002</v>
      </c>
      <c r="G33" s="358">
        <v>1.539284236149044E-3</v>
      </c>
      <c r="H33" s="357">
        <v>29.862740000000009</v>
      </c>
      <c r="I33" s="358">
        <v>1.6125251011915157E-3</v>
      </c>
      <c r="J33" s="357">
        <v>9.865590000000001</v>
      </c>
      <c r="K33" s="358">
        <v>6.8606996173815327E-3</v>
      </c>
      <c r="L33" s="357">
        <v>56.266150000000003</v>
      </c>
      <c r="M33" s="358">
        <v>1.6508126527867001E-3</v>
      </c>
      <c r="N33" s="357">
        <v>33.356480000000005</v>
      </c>
      <c r="O33" s="358">
        <v>1.7967004142810186E-3</v>
      </c>
      <c r="P33" s="357">
        <v>26.212760000000003</v>
      </c>
      <c r="Q33" s="358">
        <v>1.7470419725301653E-3</v>
      </c>
      <c r="R33" s="357">
        <v>48.729790000000001</v>
      </c>
      <c r="S33" s="358">
        <v>1.0435897352331703E-3</v>
      </c>
      <c r="T33" s="357">
        <v>50.037529999999997</v>
      </c>
      <c r="U33" s="358">
        <v>1.3586892866190312E-3</v>
      </c>
      <c r="V33" s="357">
        <v>15.226159999999998</v>
      </c>
      <c r="W33" s="358">
        <v>1.1682851855299248E-3</v>
      </c>
      <c r="X33" s="357">
        <v>15.51328</v>
      </c>
      <c r="Y33" s="358">
        <v>1.671787656517796E-2</v>
      </c>
      <c r="Z33" s="357">
        <v>48.216329999999999</v>
      </c>
      <c r="AA33" s="358">
        <v>7.2104045641093895E-3</v>
      </c>
      <c r="AB33" s="357">
        <v>341.06698000000006</v>
      </c>
      <c r="AC33" s="358">
        <v>2.3283410894975477E-2</v>
      </c>
      <c r="AD33" s="357">
        <v>18.28492</v>
      </c>
      <c r="AE33" s="358">
        <v>2.2348304884963595E-2</v>
      </c>
      <c r="AF33" s="357">
        <v>0.58053999999999994</v>
      </c>
      <c r="AG33" s="358">
        <v>9.4458056621889034E-4</v>
      </c>
      <c r="AH33" s="357">
        <v>17.877859999999998</v>
      </c>
      <c r="AI33" s="358">
        <v>1.8449343868425293E-3</v>
      </c>
      <c r="AJ33" s="357">
        <v>63.449839999999988</v>
      </c>
      <c r="AK33" s="358">
        <v>5.3265014029742052E-3</v>
      </c>
      <c r="AL33" s="357">
        <v>43.217940000000006</v>
      </c>
      <c r="AM33" s="358">
        <v>6.1911311594962598E-3</v>
      </c>
      <c r="AN33" s="357">
        <v>90.383850000000024</v>
      </c>
      <c r="AO33" s="358">
        <v>9.8136764079155541E-3</v>
      </c>
      <c r="AP33" s="357">
        <v>51.511470000000003</v>
      </c>
      <c r="AQ33" s="358">
        <v>5.1515187438955961E-3</v>
      </c>
      <c r="AR33" s="357">
        <v>985.24922000000004</v>
      </c>
      <c r="AS33" s="358">
        <v>3.6373305190718947E-3</v>
      </c>
    </row>
    <row r="34" spans="1:45" ht="22.5" customHeight="1">
      <c r="A34" s="834" t="s">
        <v>420</v>
      </c>
      <c r="B34" s="835">
        <v>5469.6911600000003</v>
      </c>
      <c r="C34" s="836">
        <v>1</v>
      </c>
      <c r="D34" s="835">
        <v>5107.4286900000006</v>
      </c>
      <c r="E34" s="836">
        <v>1</v>
      </c>
      <c r="F34" s="835">
        <v>4640.1566600000006</v>
      </c>
      <c r="G34" s="836">
        <v>1</v>
      </c>
      <c r="H34" s="835">
        <v>18519.240400000002</v>
      </c>
      <c r="I34" s="836">
        <v>1</v>
      </c>
      <c r="J34" s="835">
        <v>1437.9860000000001</v>
      </c>
      <c r="K34" s="836">
        <v>1</v>
      </c>
      <c r="L34" s="835">
        <v>34083.910069999991</v>
      </c>
      <c r="M34" s="836">
        <v>1</v>
      </c>
      <c r="N34" s="835">
        <v>18565.410090000001</v>
      </c>
      <c r="O34" s="836">
        <v>1</v>
      </c>
      <c r="P34" s="835">
        <v>15004.08142</v>
      </c>
      <c r="Q34" s="836">
        <v>1</v>
      </c>
      <c r="R34" s="835">
        <v>46694.39374</v>
      </c>
      <c r="S34" s="836">
        <v>1</v>
      </c>
      <c r="T34" s="835">
        <v>36827.794620000001</v>
      </c>
      <c r="U34" s="836">
        <v>1</v>
      </c>
      <c r="V34" s="835">
        <v>13032.913699999999</v>
      </c>
      <c r="W34" s="836">
        <v>1</v>
      </c>
      <c r="X34" s="835">
        <v>927.94560000000001</v>
      </c>
      <c r="Y34" s="836">
        <v>1</v>
      </c>
      <c r="Z34" s="835">
        <v>6687.0491900000006</v>
      </c>
      <c r="AA34" s="836">
        <v>1</v>
      </c>
      <c r="AB34" s="835">
        <v>14648.497229999999</v>
      </c>
      <c r="AC34" s="836">
        <v>1</v>
      </c>
      <c r="AD34" s="835">
        <v>818.17928000000006</v>
      </c>
      <c r="AE34" s="836">
        <v>1</v>
      </c>
      <c r="AF34" s="835">
        <v>614.60082999999997</v>
      </c>
      <c r="AG34" s="836">
        <v>1</v>
      </c>
      <c r="AH34" s="835">
        <v>9690.2416299999986</v>
      </c>
      <c r="AI34" s="836">
        <v>1</v>
      </c>
      <c r="AJ34" s="835">
        <v>11912.104249999999</v>
      </c>
      <c r="AK34" s="836">
        <v>1</v>
      </c>
      <c r="AL34" s="835">
        <v>6980.6209699999999</v>
      </c>
      <c r="AM34" s="836">
        <v>1</v>
      </c>
      <c r="AN34" s="835">
        <v>9209.9888200000005</v>
      </c>
      <c r="AO34" s="836">
        <v>1</v>
      </c>
      <c r="AP34" s="835">
        <v>9999.2783800000016</v>
      </c>
      <c r="AQ34" s="836">
        <v>1</v>
      </c>
      <c r="AR34" s="835">
        <v>270871.51272999996</v>
      </c>
      <c r="AS34" s="836">
        <v>1</v>
      </c>
    </row>
    <row r="35" spans="1:45" ht="19.5">
      <c r="A35" s="346" t="s">
        <v>421</v>
      </c>
      <c r="B35" s="357">
        <v>-1.1121200000000002</v>
      </c>
      <c r="C35" s="358">
        <v>-2.0332409407919846E-4</v>
      </c>
      <c r="D35" s="357">
        <v>-1.0971600000000001</v>
      </c>
      <c r="E35" s="358">
        <v>-2.1481650877439856E-4</v>
      </c>
      <c r="F35" s="357">
        <v>0</v>
      </c>
      <c r="G35" s="358">
        <v>0</v>
      </c>
      <c r="H35" s="357">
        <v>-2.2080600000000001</v>
      </c>
      <c r="I35" s="358">
        <v>-1.1923059220074705E-4</v>
      </c>
      <c r="J35" s="357">
        <v>0</v>
      </c>
      <c r="K35" s="358">
        <v>0</v>
      </c>
      <c r="L35" s="357">
        <v>-5.3519899999999998</v>
      </c>
      <c r="M35" s="358">
        <v>-1.5702394440685722E-4</v>
      </c>
      <c r="N35" s="357">
        <v>-1.51237</v>
      </c>
      <c r="O35" s="358">
        <v>-8.1461707156935736E-5</v>
      </c>
      <c r="P35" s="357">
        <v>0</v>
      </c>
      <c r="Q35" s="358">
        <v>0</v>
      </c>
      <c r="R35" s="357">
        <v>0</v>
      </c>
      <c r="S35" s="358">
        <v>0</v>
      </c>
      <c r="T35" s="357">
        <v>0</v>
      </c>
      <c r="U35" s="358">
        <v>0</v>
      </c>
      <c r="V35" s="357">
        <v>0</v>
      </c>
      <c r="W35" s="358">
        <v>0</v>
      </c>
      <c r="X35" s="357">
        <v>0</v>
      </c>
      <c r="Y35" s="358">
        <v>0</v>
      </c>
      <c r="Z35" s="357">
        <v>0</v>
      </c>
      <c r="AA35" s="358">
        <v>0</v>
      </c>
      <c r="AB35" s="357">
        <v>0</v>
      </c>
      <c r="AC35" s="358">
        <v>0</v>
      </c>
      <c r="AD35" s="357">
        <v>0</v>
      </c>
      <c r="AE35" s="358">
        <v>0</v>
      </c>
      <c r="AF35" s="357">
        <v>0</v>
      </c>
      <c r="AG35" s="358">
        <v>0</v>
      </c>
      <c r="AH35" s="357">
        <v>0</v>
      </c>
      <c r="AI35" s="358">
        <v>0</v>
      </c>
      <c r="AJ35" s="357">
        <v>-9.1456899999999983</v>
      </c>
      <c r="AK35" s="358">
        <v>-7.6776443590980152E-4</v>
      </c>
      <c r="AL35" s="357">
        <v>-5.3936100000000007</v>
      </c>
      <c r="AM35" s="358">
        <v>-7.7265475710250472E-4</v>
      </c>
      <c r="AN35" s="357">
        <v>-7.269639999999999</v>
      </c>
      <c r="AO35" s="358">
        <v>-7.8932126217282409E-4</v>
      </c>
      <c r="AP35" s="357">
        <v>-7.8559099999999997</v>
      </c>
      <c r="AQ35" s="358">
        <v>-7.856476939088877E-4</v>
      </c>
      <c r="AR35" s="357">
        <v>-40.946550000000009</v>
      </c>
      <c r="AS35" s="358">
        <v>-1.5116595166216249E-4</v>
      </c>
    </row>
    <row r="36" spans="1:45" ht="28.5">
      <c r="A36" s="346" t="s">
        <v>422</v>
      </c>
      <c r="B36" s="357">
        <v>0</v>
      </c>
      <c r="C36" s="358">
        <v>0</v>
      </c>
      <c r="D36" s="357">
        <v>0</v>
      </c>
      <c r="E36" s="358">
        <v>0</v>
      </c>
      <c r="F36" s="357">
        <v>0</v>
      </c>
      <c r="G36" s="358">
        <v>0</v>
      </c>
      <c r="H36" s="357">
        <v>0</v>
      </c>
      <c r="I36" s="358">
        <v>0</v>
      </c>
      <c r="J36" s="357">
        <v>0</v>
      </c>
      <c r="K36" s="358">
        <v>0</v>
      </c>
      <c r="L36" s="357">
        <v>0</v>
      </c>
      <c r="M36" s="358">
        <v>0</v>
      </c>
      <c r="N36" s="357">
        <v>0</v>
      </c>
      <c r="O36" s="358">
        <v>0</v>
      </c>
      <c r="P36" s="357">
        <v>0</v>
      </c>
      <c r="Q36" s="358">
        <v>0</v>
      </c>
      <c r="R36" s="357">
        <v>0</v>
      </c>
      <c r="S36" s="358">
        <v>0</v>
      </c>
      <c r="T36" s="357">
        <v>0</v>
      </c>
      <c r="U36" s="358">
        <v>0</v>
      </c>
      <c r="V36" s="357">
        <v>0</v>
      </c>
      <c r="W36" s="358">
        <v>0</v>
      </c>
      <c r="X36" s="357">
        <v>0</v>
      </c>
      <c r="Y36" s="358">
        <v>0</v>
      </c>
      <c r="Z36" s="357">
        <v>0</v>
      </c>
      <c r="AA36" s="358">
        <v>0</v>
      </c>
      <c r="AB36" s="357">
        <v>0</v>
      </c>
      <c r="AC36" s="358">
        <v>0</v>
      </c>
      <c r="AD36" s="357">
        <v>0</v>
      </c>
      <c r="AE36" s="358">
        <v>0</v>
      </c>
      <c r="AF36" s="357">
        <v>0</v>
      </c>
      <c r="AG36" s="358">
        <v>0</v>
      </c>
      <c r="AH36" s="357">
        <v>0</v>
      </c>
      <c r="AI36" s="358">
        <v>0</v>
      </c>
      <c r="AJ36" s="357">
        <v>0</v>
      </c>
      <c r="AK36" s="358">
        <v>0</v>
      </c>
      <c r="AL36" s="357">
        <v>0</v>
      </c>
      <c r="AM36" s="358">
        <v>0</v>
      </c>
      <c r="AN36" s="357">
        <v>0</v>
      </c>
      <c r="AO36" s="358">
        <v>0</v>
      </c>
      <c r="AP36" s="357">
        <v>0</v>
      </c>
      <c r="AQ36" s="358">
        <v>0</v>
      </c>
      <c r="AR36" s="357">
        <v>0</v>
      </c>
      <c r="AS36" s="358">
        <v>0</v>
      </c>
    </row>
    <row r="37" spans="1:45" ht="12.75" customHeight="1">
      <c r="A37" s="33" t="s">
        <v>503</v>
      </c>
      <c r="B37" s="33"/>
      <c r="C37" s="33"/>
    </row>
    <row r="39" spans="1:45">
      <c r="A39" s="572" t="s">
        <v>81</v>
      </c>
      <c r="B39" s="572"/>
      <c r="C39" s="572"/>
      <c r="AS39" s="24" t="s">
        <v>902</v>
      </c>
    </row>
    <row r="41" spans="1:45" ht="12.75" customHeight="1"/>
    <row r="42" spans="1:45" ht="15" customHeight="1">
      <c r="AM42" s="997"/>
      <c r="AN42" s="997"/>
      <c r="AP42" s="997"/>
      <c r="AQ42" s="997"/>
    </row>
    <row r="52" spans="1:3">
      <c r="A52" s="33"/>
      <c r="B52" s="33"/>
      <c r="C52" s="33"/>
    </row>
    <row r="53" spans="1:3">
      <c r="A53" s="497"/>
      <c r="B53" s="497"/>
      <c r="C53" s="497"/>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3" t="s">
        <v>1177</v>
      </c>
      <c r="B1" s="552"/>
      <c r="C1" s="552"/>
      <c r="D1" s="552"/>
      <c r="E1" s="552"/>
      <c r="F1" s="552"/>
      <c r="G1" s="510"/>
      <c r="H1" s="510"/>
      <c r="I1" s="510"/>
    </row>
    <row r="2" spans="1:9">
      <c r="A2" s="554" t="s">
        <v>1178</v>
      </c>
      <c r="B2" s="552"/>
      <c r="C2" s="552"/>
      <c r="D2" s="552"/>
      <c r="E2" s="552"/>
      <c r="F2" s="552"/>
      <c r="G2" s="510"/>
      <c r="H2" s="510"/>
      <c r="I2" s="510"/>
    </row>
    <row r="4" spans="1:9">
      <c r="A4" s="57" t="s">
        <v>83</v>
      </c>
      <c r="E4" s="57" t="s">
        <v>85</v>
      </c>
      <c r="I4" s="58"/>
    </row>
    <row r="5" spans="1:9">
      <c r="A5" s="509" t="s">
        <v>84</v>
      </c>
      <c r="E5" s="509" t="s">
        <v>86</v>
      </c>
      <c r="I5" s="59"/>
    </row>
    <row r="7" spans="1:9">
      <c r="A7" s="57" t="s">
        <v>1555</v>
      </c>
      <c r="B7" s="57"/>
      <c r="C7" s="57"/>
      <c r="D7" s="57"/>
      <c r="E7" s="57" t="s">
        <v>1556</v>
      </c>
      <c r="F7" s="57"/>
      <c r="G7" s="57"/>
      <c r="I7" s="57"/>
    </row>
    <row r="8" spans="1:9">
      <c r="A8" s="509" t="s">
        <v>1557</v>
      </c>
      <c r="B8" s="509"/>
      <c r="C8" s="509"/>
      <c r="E8" s="509" t="s">
        <v>1558</v>
      </c>
      <c r="F8" s="509"/>
      <c r="G8" s="509"/>
      <c r="H8" s="511"/>
    </row>
    <row r="10" spans="1:9" ht="26.25" customHeight="1">
      <c r="A10" s="123" t="s">
        <v>1559</v>
      </c>
      <c r="B10" s="123" t="s">
        <v>501</v>
      </c>
      <c r="C10" s="123" t="s">
        <v>502</v>
      </c>
      <c r="E10" s="123" t="s">
        <v>1559</v>
      </c>
      <c r="F10" s="123" t="s">
        <v>501</v>
      </c>
      <c r="G10" s="123" t="s">
        <v>502</v>
      </c>
    </row>
    <row r="11" spans="1:9">
      <c r="A11" s="1116">
        <v>43830</v>
      </c>
      <c r="B11" s="79">
        <v>1521</v>
      </c>
      <c r="C11" s="79">
        <v>1513</v>
      </c>
      <c r="E11" s="1116">
        <v>43830</v>
      </c>
      <c r="F11" s="79">
        <v>7714</v>
      </c>
      <c r="G11" s="79">
        <v>7908</v>
      </c>
    </row>
    <row r="12" spans="1:9">
      <c r="A12" s="1116">
        <v>43921</v>
      </c>
      <c r="B12" s="79">
        <v>2223</v>
      </c>
      <c r="C12" s="79">
        <v>2216</v>
      </c>
      <c r="E12" s="1116">
        <v>43921</v>
      </c>
      <c r="F12" s="79">
        <v>7134</v>
      </c>
      <c r="G12" s="79">
        <v>7300</v>
      </c>
    </row>
    <row r="13" spans="1:9">
      <c r="A13" s="1116">
        <v>44012</v>
      </c>
      <c r="B13" s="79">
        <v>2632</v>
      </c>
      <c r="C13" s="79">
        <v>2624</v>
      </c>
      <c r="E13" s="1116">
        <v>44012</v>
      </c>
      <c r="F13" s="79">
        <v>6579</v>
      </c>
      <c r="G13" s="79">
        <v>6706</v>
      </c>
    </row>
    <row r="14" spans="1:9">
      <c r="A14" s="1116">
        <v>44104</v>
      </c>
      <c r="B14" s="79">
        <v>3675</v>
      </c>
      <c r="C14" s="79">
        <v>3666</v>
      </c>
      <c r="E14" s="1116">
        <v>44104</v>
      </c>
      <c r="F14" s="79">
        <v>6412</v>
      </c>
      <c r="G14" s="79">
        <v>6532</v>
      </c>
    </row>
    <row r="15" spans="1:9">
      <c r="A15" s="1116">
        <v>44196</v>
      </c>
      <c r="B15" s="79">
        <v>4427</v>
      </c>
      <c r="C15" s="79">
        <v>4419</v>
      </c>
      <c r="E15" s="1116">
        <v>44196</v>
      </c>
      <c r="F15" s="79">
        <v>6273</v>
      </c>
      <c r="G15" s="79">
        <v>6390</v>
      </c>
    </row>
    <row r="16" spans="1:9">
      <c r="A16" s="1116">
        <v>44286</v>
      </c>
      <c r="B16" s="79">
        <v>5194</v>
      </c>
      <c r="C16" s="79">
        <v>5186</v>
      </c>
      <c r="E16" s="1116">
        <v>44286</v>
      </c>
      <c r="F16" s="79">
        <v>6043</v>
      </c>
      <c r="G16" s="79">
        <v>6164</v>
      </c>
    </row>
    <row r="17" spans="1:9">
      <c r="A17" s="1116">
        <v>44377</v>
      </c>
      <c r="B17" s="79">
        <v>5769</v>
      </c>
      <c r="C17" s="79">
        <v>5761</v>
      </c>
      <c r="E17" s="1116">
        <v>44377</v>
      </c>
      <c r="F17" s="79">
        <v>5867</v>
      </c>
      <c r="G17" s="79">
        <v>5989</v>
      </c>
    </row>
    <row r="18" spans="1:9">
      <c r="A18" s="1116">
        <v>44469</v>
      </c>
      <c r="B18" s="79">
        <v>6954</v>
      </c>
      <c r="C18" s="79">
        <v>6947</v>
      </c>
      <c r="E18" s="1116">
        <v>44469</v>
      </c>
      <c r="F18" s="79">
        <v>5768</v>
      </c>
      <c r="G18" s="79">
        <v>5897</v>
      </c>
    </row>
    <row r="19" spans="1:9">
      <c r="A19" s="1116">
        <v>44561</v>
      </c>
      <c r="B19" s="79">
        <v>7820</v>
      </c>
      <c r="C19" s="79">
        <v>7813</v>
      </c>
      <c r="E19" s="1116">
        <v>44561</v>
      </c>
      <c r="F19" s="79">
        <v>5674</v>
      </c>
      <c r="G19" s="79">
        <v>5806</v>
      </c>
    </row>
    <row r="20" spans="1:9">
      <c r="A20" s="1116">
        <v>44651</v>
      </c>
      <c r="B20" s="79">
        <v>8642</v>
      </c>
      <c r="C20" s="79">
        <v>8630</v>
      </c>
      <c r="E20" s="1116">
        <v>44651</v>
      </c>
      <c r="F20" s="79">
        <v>5471</v>
      </c>
      <c r="G20" s="79">
        <v>5604</v>
      </c>
    </row>
    <row r="21" spans="1:9">
      <c r="A21" s="1116">
        <v>44742</v>
      </c>
      <c r="B21" s="79">
        <v>9205</v>
      </c>
      <c r="C21" s="79">
        <v>9192</v>
      </c>
      <c r="E21" s="1116">
        <v>44742</v>
      </c>
      <c r="F21" s="79">
        <v>5394</v>
      </c>
      <c r="G21" s="79">
        <v>5534</v>
      </c>
    </row>
    <row r="22" spans="1:9">
      <c r="A22" s="1116">
        <v>44834</v>
      </c>
      <c r="B22" s="79">
        <v>10376</v>
      </c>
      <c r="C22" s="79">
        <v>10362</v>
      </c>
      <c r="E22" s="1116">
        <v>44834</v>
      </c>
      <c r="F22" s="79">
        <v>5308</v>
      </c>
      <c r="G22" s="79">
        <v>5447</v>
      </c>
    </row>
    <row r="23" spans="1:9">
      <c r="A23" s="1116">
        <v>44926</v>
      </c>
      <c r="B23" s="79">
        <v>11113</v>
      </c>
      <c r="C23" s="79">
        <v>11097</v>
      </c>
      <c r="E23" s="1116">
        <v>44926</v>
      </c>
      <c r="F23" s="79">
        <v>5232</v>
      </c>
      <c r="G23" s="79">
        <v>5366</v>
      </c>
    </row>
    <row r="24" spans="1:9">
      <c r="A24" s="1116">
        <v>45016</v>
      </c>
      <c r="B24" s="79">
        <v>11723</v>
      </c>
      <c r="C24" s="79">
        <v>11701</v>
      </c>
      <c r="E24" s="1116">
        <v>45016</v>
      </c>
      <c r="F24" s="79">
        <v>4990</v>
      </c>
      <c r="G24" s="79">
        <v>5129</v>
      </c>
    </row>
    <row r="25" spans="1:9">
      <c r="A25" s="1116">
        <v>45107</v>
      </c>
      <c r="B25" s="79">
        <v>12006</v>
      </c>
      <c r="C25" s="79">
        <v>11982</v>
      </c>
      <c r="E25" s="1116">
        <v>45107</v>
      </c>
      <c r="F25" s="79">
        <v>4807</v>
      </c>
      <c r="G25" s="79">
        <v>4944</v>
      </c>
      <c r="H25" s="1229"/>
      <c r="I25" s="1229"/>
    </row>
    <row r="26" spans="1:9">
      <c r="A26" s="1116">
        <v>45199</v>
      </c>
      <c r="B26" s="79">
        <v>12555</v>
      </c>
      <c r="C26" s="79">
        <v>12540</v>
      </c>
      <c r="E26" s="1116">
        <v>45199</v>
      </c>
      <c r="F26" s="79">
        <v>4589</v>
      </c>
      <c r="G26" s="79">
        <v>4727</v>
      </c>
      <c r="H26" s="73"/>
      <c r="I26" s="74"/>
    </row>
    <row r="27" spans="1:9">
      <c r="A27" s="1116">
        <v>45291</v>
      </c>
      <c r="B27" s="79">
        <v>13311</v>
      </c>
      <c r="C27" s="79">
        <v>13288</v>
      </c>
      <c r="E27" s="1116">
        <v>45291</v>
      </c>
      <c r="F27" s="79">
        <v>4398</v>
      </c>
      <c r="G27" s="79">
        <v>4539</v>
      </c>
    </row>
    <row r="28" spans="1:9">
      <c r="A28" s="1116">
        <v>45382</v>
      </c>
      <c r="B28" s="79">
        <v>14015</v>
      </c>
      <c r="C28" s="79">
        <v>13993</v>
      </c>
      <c r="E28" s="1116">
        <v>45382</v>
      </c>
      <c r="F28" s="79">
        <v>4233</v>
      </c>
      <c r="G28" s="79">
        <v>4379</v>
      </c>
    </row>
    <row r="29" spans="1:9">
      <c r="A29" s="1116">
        <v>45473</v>
      </c>
      <c r="B29" s="79">
        <v>14644</v>
      </c>
      <c r="C29" s="79">
        <v>14615</v>
      </c>
      <c r="E29" s="1116">
        <v>45473</v>
      </c>
      <c r="F29" s="79">
        <v>4135</v>
      </c>
      <c r="G29" s="79">
        <v>4281</v>
      </c>
    </row>
    <row r="30" spans="1:9">
      <c r="A30" s="1116">
        <v>45565</v>
      </c>
      <c r="B30" s="79">
        <v>15983</v>
      </c>
      <c r="C30" s="79">
        <v>15953</v>
      </c>
      <c r="E30" s="1116">
        <v>45565</v>
      </c>
      <c r="F30" s="79">
        <v>4121</v>
      </c>
      <c r="G30" s="79">
        <v>4267</v>
      </c>
    </row>
    <row r="31" spans="1:9">
      <c r="A31" s="1116">
        <v>45657</v>
      </c>
      <c r="B31" s="79">
        <v>17418</v>
      </c>
      <c r="C31" s="79">
        <v>17385</v>
      </c>
      <c r="E31" s="1116">
        <v>45657</v>
      </c>
      <c r="F31" s="79">
        <v>4106</v>
      </c>
      <c r="G31" s="79">
        <v>4250</v>
      </c>
    </row>
    <row r="32" spans="1:9">
      <c r="A32" s="1116">
        <v>45747</v>
      </c>
      <c r="B32" s="79">
        <v>18866</v>
      </c>
      <c r="C32" s="79">
        <v>18833</v>
      </c>
      <c r="E32" s="1116">
        <v>45747</v>
      </c>
      <c r="F32" s="79">
        <v>4139</v>
      </c>
      <c r="G32" s="79">
        <v>4279</v>
      </c>
    </row>
    <row r="33" spans="1:9">
      <c r="A33" s="1116">
        <v>45838</v>
      </c>
      <c r="B33" s="79">
        <v>19734</v>
      </c>
      <c r="C33" s="79">
        <v>19699</v>
      </c>
      <c r="E33" s="1116">
        <v>45838</v>
      </c>
      <c r="F33" s="79">
        <v>4112</v>
      </c>
      <c r="G33" s="79">
        <v>4246</v>
      </c>
    </row>
    <row r="34" spans="1:9">
      <c r="A34" s="1116">
        <v>45930</v>
      </c>
      <c r="B34" s="79">
        <v>21412</v>
      </c>
      <c r="C34" s="79">
        <v>21375</v>
      </c>
      <c r="E34" s="1116">
        <v>45930</v>
      </c>
      <c r="F34" s="79">
        <v>4108</v>
      </c>
      <c r="G34" s="79">
        <v>4242</v>
      </c>
    </row>
    <row r="35" spans="1:9">
      <c r="A35" s="33" t="s">
        <v>503</v>
      </c>
      <c r="E35" s="33" t="s">
        <v>500</v>
      </c>
    </row>
    <row r="37" spans="1:9">
      <c r="A37" s="572" t="s">
        <v>81</v>
      </c>
    </row>
    <row r="40" spans="1:9">
      <c r="E40" s="33"/>
    </row>
    <row r="41" spans="1:9">
      <c r="E41" s="33"/>
    </row>
    <row r="42" spans="1:9">
      <c r="D42" s="197"/>
      <c r="E42" s="197"/>
      <c r="F42" s="197"/>
      <c r="G42" s="197"/>
      <c r="H42" s="197"/>
      <c r="I42" s="197"/>
    </row>
    <row r="44" spans="1:9">
      <c r="D44" s="198"/>
      <c r="E44" s="198"/>
      <c r="F44" s="198"/>
      <c r="G44" s="198"/>
      <c r="H44" s="198"/>
      <c r="I44" s="198"/>
    </row>
    <row r="46" spans="1:9">
      <c r="I46" s="60"/>
    </row>
    <row r="53" spans="8:8">
      <c r="H53" s="60" t="s">
        <v>903</v>
      </c>
    </row>
  </sheetData>
  <mergeCells count="1">
    <mergeCell ref="H25:I25"/>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3" customWidth="1"/>
    <col min="2" max="2" width="14.5703125" style="773" bestFit="1" customWidth="1"/>
    <col min="3" max="3" width="12.7109375" style="773" bestFit="1" customWidth="1"/>
    <col min="4" max="4" width="12.28515625" style="773" bestFit="1" customWidth="1"/>
    <col min="5" max="5" width="28" style="773" customWidth="1"/>
    <col min="6" max="6" width="15.5703125" style="773" bestFit="1" customWidth="1"/>
    <col min="7" max="16384" width="9.140625" style="773"/>
  </cols>
  <sheetData>
    <row r="1" spans="1:6">
      <c r="A1" s="1077" t="s">
        <v>1600</v>
      </c>
      <c r="B1" s="1076"/>
      <c r="D1" s="790"/>
    </row>
    <row r="2" spans="1:6" ht="14.25" customHeight="1">
      <c r="A2" s="485" t="s">
        <v>1637</v>
      </c>
      <c r="B2" s="485"/>
      <c r="C2" s="485"/>
      <c r="D2" s="790"/>
    </row>
    <row r="3" spans="1:6" ht="76.5">
      <c r="A3" s="1071" t="s">
        <v>1571</v>
      </c>
      <c r="B3" s="1075" t="s">
        <v>1579</v>
      </c>
      <c r="C3" s="1075" t="s">
        <v>1580</v>
      </c>
      <c r="D3" s="790"/>
    </row>
    <row r="4" spans="1:6" ht="25.5">
      <c r="A4" s="1075"/>
      <c r="B4" s="1082" t="s">
        <v>1701</v>
      </c>
      <c r="C4" s="1083" t="s">
        <v>1702</v>
      </c>
      <c r="D4" s="790"/>
      <c r="E4" s="997"/>
      <c r="F4" s="999"/>
    </row>
    <row r="5" spans="1:6" ht="21.75">
      <c r="A5" s="1080" t="s">
        <v>1586</v>
      </c>
      <c r="B5" s="1072">
        <v>21375</v>
      </c>
      <c r="C5" s="1072">
        <v>4033</v>
      </c>
      <c r="D5" s="1002"/>
      <c r="E5" s="997"/>
      <c r="F5" s="998"/>
    </row>
    <row r="6" spans="1:6" ht="22.5">
      <c r="A6" s="1081" t="s">
        <v>1587</v>
      </c>
      <c r="B6" s="79">
        <v>101</v>
      </c>
      <c r="C6" s="79">
        <v>13</v>
      </c>
      <c r="D6" s="1002"/>
      <c r="E6" s="997"/>
      <c r="F6" s="998"/>
    </row>
    <row r="7" spans="1:6" ht="22.5">
      <c r="A7" s="1081" t="s">
        <v>1588</v>
      </c>
      <c r="B7" s="79">
        <v>26</v>
      </c>
      <c r="C7" s="79">
        <v>3</v>
      </c>
      <c r="D7" s="1002"/>
      <c r="E7" s="997"/>
      <c r="F7" s="998"/>
    </row>
    <row r="8" spans="1:6" ht="22.5">
      <c r="A8" s="1081" t="s">
        <v>1589</v>
      </c>
      <c r="B8" s="79">
        <v>19184</v>
      </c>
      <c r="C8" s="79">
        <v>3739</v>
      </c>
      <c r="D8" s="1002"/>
      <c r="E8" s="43"/>
      <c r="F8" s="998"/>
    </row>
    <row r="9" spans="1:6" ht="22.5">
      <c r="A9" s="1081" t="s">
        <v>1590</v>
      </c>
      <c r="B9" s="79">
        <v>2054</v>
      </c>
      <c r="C9" s="79">
        <v>276</v>
      </c>
      <c r="D9" s="1002"/>
      <c r="E9" s="997"/>
      <c r="F9" s="998"/>
    </row>
    <row r="10" spans="1:6" ht="15">
      <c r="A10" s="1081" t="s">
        <v>1591</v>
      </c>
      <c r="B10" s="79">
        <v>10</v>
      </c>
      <c r="C10" s="79">
        <v>2</v>
      </c>
      <c r="D10" s="1002"/>
      <c r="E10" s="997"/>
      <c r="F10" s="998"/>
    </row>
    <row r="11" spans="1:6" ht="21.75">
      <c r="A11" s="1080" t="s">
        <v>1597</v>
      </c>
      <c r="B11" s="1072">
        <v>4242</v>
      </c>
      <c r="C11" s="1072">
        <v>404</v>
      </c>
      <c r="D11" s="1002"/>
      <c r="E11" s="997"/>
      <c r="F11" s="998"/>
    </row>
    <row r="12" spans="1:6" ht="22.5">
      <c r="A12" s="1081" t="s">
        <v>1592</v>
      </c>
      <c r="B12" s="79">
        <v>314</v>
      </c>
      <c r="C12" s="79">
        <v>14</v>
      </c>
      <c r="D12" s="1002"/>
      <c r="E12" s="997"/>
      <c r="F12" s="998"/>
    </row>
    <row r="13" spans="1:6" ht="15">
      <c r="A13" s="1081" t="s">
        <v>1593</v>
      </c>
      <c r="B13" s="79">
        <v>3887</v>
      </c>
      <c r="C13" s="79">
        <v>389</v>
      </c>
      <c r="D13" s="1002"/>
      <c r="E13" s="43"/>
      <c r="F13" s="998"/>
    </row>
    <row r="14" spans="1:6" ht="22.5">
      <c r="A14" s="1081" t="s">
        <v>1590</v>
      </c>
      <c r="B14" s="79">
        <v>41</v>
      </c>
      <c r="C14" s="79">
        <v>1</v>
      </c>
      <c r="D14" s="1002"/>
      <c r="E14" s="997"/>
      <c r="F14" s="998"/>
    </row>
    <row r="15" spans="1:6">
      <c r="A15" s="1081" t="s">
        <v>1594</v>
      </c>
      <c r="B15" s="79">
        <v>0</v>
      </c>
      <c r="C15" s="79">
        <v>0</v>
      </c>
      <c r="D15" s="1002"/>
    </row>
    <row r="16" spans="1:6">
      <c r="A16" s="1073" t="s">
        <v>1572</v>
      </c>
      <c r="B16" s="1074">
        <v>25617</v>
      </c>
      <c r="C16" s="1074">
        <v>4437</v>
      </c>
      <c r="D16" s="790"/>
    </row>
    <row r="17" spans="1:5">
      <c r="A17" s="33" t="s">
        <v>503</v>
      </c>
      <c r="B17" s="790"/>
      <c r="C17" s="790"/>
      <c r="D17" s="790"/>
    </row>
    <row r="18" spans="1:5">
      <c r="A18" s="33"/>
      <c r="B18" s="790"/>
      <c r="C18" s="790"/>
      <c r="E18" s="655"/>
    </row>
    <row r="19" spans="1:5">
      <c r="A19" s="1079" t="s">
        <v>1703</v>
      </c>
      <c r="B19" s="1079"/>
      <c r="C19" s="1079"/>
      <c r="E19" s="655"/>
    </row>
    <row r="20" spans="1:5">
      <c r="A20" s="485" t="s">
        <v>1704</v>
      </c>
      <c r="B20" s="1078"/>
      <c r="C20" s="1078"/>
      <c r="E20" s="490"/>
    </row>
    <row r="21" spans="1:5" ht="14.25" customHeight="1">
      <c r="A21" s="1230"/>
      <c r="B21" s="1230"/>
      <c r="C21" s="1230"/>
      <c r="E21" s="13" t="s">
        <v>1270</v>
      </c>
    </row>
    <row r="22" spans="1:5" ht="63.75">
      <c r="A22" s="1075"/>
      <c r="B22" s="1231" t="s">
        <v>1573</v>
      </c>
      <c r="C22" s="1231"/>
      <c r="D22" s="1231"/>
      <c r="E22" s="1075" t="s">
        <v>1574</v>
      </c>
    </row>
    <row r="23" spans="1:5" ht="114.75">
      <c r="A23" s="1071" t="s">
        <v>1567</v>
      </c>
      <c r="B23" s="1075" t="s">
        <v>1575</v>
      </c>
      <c r="C23" s="1075" t="s">
        <v>1576</v>
      </c>
      <c r="D23" s="1075" t="s">
        <v>1577</v>
      </c>
      <c r="E23" s="1075" t="s">
        <v>1578</v>
      </c>
    </row>
    <row r="24" spans="1:5" ht="21.75">
      <c r="A24" s="1080" t="s">
        <v>1595</v>
      </c>
      <c r="B24" s="1072">
        <v>20375.45264</v>
      </c>
      <c r="C24" s="1072">
        <v>25360.45347</v>
      </c>
      <c r="D24" s="1072">
        <v>404.55336999999997</v>
      </c>
      <c r="E24" s="1072">
        <v>143833.94769</v>
      </c>
    </row>
    <row r="25" spans="1:5" ht="22.5">
      <c r="A25" s="1081" t="s">
        <v>1581</v>
      </c>
      <c r="B25" s="79">
        <v>94.416239999999988</v>
      </c>
      <c r="C25" s="79">
        <v>0</v>
      </c>
      <c r="D25" s="79">
        <v>0</v>
      </c>
      <c r="E25" s="79">
        <v>370.03190000000001</v>
      </c>
    </row>
    <row r="26" spans="1:5" ht="22.5">
      <c r="A26" s="1081" t="s">
        <v>1582</v>
      </c>
      <c r="B26" s="79">
        <v>33.839860000000002</v>
      </c>
      <c r="C26" s="79">
        <v>0</v>
      </c>
      <c r="D26" s="79">
        <v>0</v>
      </c>
      <c r="E26" s="79">
        <v>128.86872</v>
      </c>
    </row>
    <row r="27" spans="1:5" ht="22.5">
      <c r="A27" s="1081" t="s">
        <v>1583</v>
      </c>
      <c r="B27" s="79">
        <v>18315.348340000004</v>
      </c>
      <c r="C27" s="79">
        <v>23804.415509999999</v>
      </c>
      <c r="D27" s="79">
        <v>404.55336999999997</v>
      </c>
      <c r="E27" s="79">
        <v>133857.76749</v>
      </c>
    </row>
    <row r="28" spans="1:5" ht="22.5">
      <c r="A28" s="1081" t="s">
        <v>1584</v>
      </c>
      <c r="B28" s="79">
        <v>1918.92713</v>
      </c>
      <c r="C28" s="79">
        <v>1556.0379599999999</v>
      </c>
      <c r="D28" s="79">
        <v>0</v>
      </c>
      <c r="E28" s="79">
        <v>9436.9955000000009</v>
      </c>
    </row>
    <row r="29" spans="1:5">
      <c r="A29" s="1081" t="s">
        <v>1568</v>
      </c>
      <c r="B29" s="79">
        <v>12.92107</v>
      </c>
      <c r="C29" s="79">
        <v>0</v>
      </c>
      <c r="D29" s="79">
        <v>0</v>
      </c>
      <c r="E29" s="79">
        <v>40.284080000000003</v>
      </c>
    </row>
    <row r="30" spans="1:5" ht="21.75">
      <c r="A30" s="1080" t="s">
        <v>1596</v>
      </c>
      <c r="B30" s="1072">
        <v>5447.4275499999994</v>
      </c>
      <c r="C30" s="1072">
        <v>1883.1805900000002</v>
      </c>
      <c r="D30" s="1072">
        <v>3.3476300000000001</v>
      </c>
      <c r="E30" s="1072">
        <v>8080.0261600000003</v>
      </c>
    </row>
    <row r="31" spans="1:5" ht="22.5">
      <c r="A31" s="1081" t="s">
        <v>1585</v>
      </c>
      <c r="B31" s="79">
        <v>438.76885999999996</v>
      </c>
      <c r="C31" s="79">
        <v>227.75683999999998</v>
      </c>
      <c r="D31" s="79">
        <v>0.47576000000000002</v>
      </c>
      <c r="E31" s="79">
        <v>412.36593000000005</v>
      </c>
    </row>
    <row r="32" spans="1:5">
      <c r="A32" s="1081" t="s">
        <v>1569</v>
      </c>
      <c r="B32" s="79">
        <v>5008.6586899999993</v>
      </c>
      <c r="C32" s="79">
        <v>1655.4237499999999</v>
      </c>
      <c r="D32" s="79">
        <v>2.8718699999999999</v>
      </c>
      <c r="E32" s="79">
        <v>7667.6602299999995</v>
      </c>
    </row>
    <row r="33" spans="1:5">
      <c r="A33" s="1081" t="s">
        <v>1568</v>
      </c>
      <c r="B33" s="79">
        <v>0</v>
      </c>
      <c r="C33" s="79">
        <v>0</v>
      </c>
      <c r="D33" s="79">
        <v>0</v>
      </c>
      <c r="E33" s="79">
        <v>0</v>
      </c>
    </row>
    <row r="34" spans="1:5" ht="14.25" customHeight="1">
      <c r="A34" s="1073" t="s">
        <v>1570</v>
      </c>
      <c r="B34" s="1074">
        <v>25822.88019</v>
      </c>
      <c r="C34" s="1074">
        <v>27243.634060000004</v>
      </c>
      <c r="D34" s="1074">
        <v>407.90100000000001</v>
      </c>
      <c r="E34" s="1074">
        <v>151913.97385000001</v>
      </c>
    </row>
    <row r="35" spans="1:5" ht="14.25" customHeight="1">
      <c r="A35" s="33" t="s">
        <v>503</v>
      </c>
      <c r="B35" s="1055"/>
      <c r="C35" s="789"/>
      <c r="D35" s="26"/>
      <c r="E35" s="1055"/>
    </row>
    <row r="36" spans="1:5">
      <c r="A36" s="55" t="s">
        <v>917</v>
      </c>
      <c r="B36" s="1053"/>
      <c r="C36" s="1232"/>
      <c r="D36" s="1232"/>
      <c r="E36" s="1055"/>
    </row>
    <row r="37" spans="1:5">
      <c r="A37" s="1056"/>
      <c r="B37" s="1057"/>
      <c r="C37" s="1054"/>
      <c r="D37" s="1054"/>
      <c r="E37" s="1055"/>
    </row>
    <row r="38" spans="1:5">
      <c r="B38" s="1059"/>
      <c r="C38" s="1060"/>
      <c r="D38" s="1059"/>
      <c r="E38" s="1055"/>
    </row>
    <row r="39" spans="1:5">
      <c r="A39" s="1058"/>
      <c r="B39" s="1059"/>
      <c r="C39" s="1060"/>
      <c r="D39" s="1059"/>
      <c r="E39" s="1055"/>
    </row>
    <row r="40" spans="1:5">
      <c r="A40" s="1058"/>
      <c r="B40" s="1059"/>
      <c r="C40" s="1060"/>
      <c r="D40" s="1059"/>
      <c r="E40" s="1055"/>
    </row>
    <row r="41" spans="1:5">
      <c r="A41" s="1058"/>
      <c r="B41" s="1059"/>
      <c r="C41" s="1060"/>
      <c r="D41" s="1059"/>
      <c r="E41" s="1055"/>
    </row>
    <row r="42" spans="1:5">
      <c r="A42" s="1058"/>
      <c r="B42" s="1059"/>
      <c r="C42" s="1060"/>
      <c r="D42" s="1059"/>
      <c r="E42" s="1055"/>
    </row>
    <row r="43" spans="1:5">
      <c r="A43" s="1061"/>
      <c r="B43" s="1062"/>
      <c r="C43" s="1063"/>
      <c r="D43" s="1062"/>
      <c r="E43" s="1055"/>
    </row>
    <row r="44" spans="1:5">
      <c r="A44" s="1064"/>
      <c r="B44" s="1055"/>
      <c r="C44" s="1055"/>
      <c r="D44" s="1055"/>
      <c r="E44" s="1055"/>
    </row>
    <row r="45" spans="1:5">
      <c r="A45" s="1055"/>
      <c r="B45" s="1055"/>
      <c r="C45" s="1055"/>
      <c r="D45" s="1055"/>
      <c r="E45" s="60" t="s">
        <v>947</v>
      </c>
    </row>
    <row r="46" spans="1:5">
      <c r="A46" s="805"/>
    </row>
    <row r="47" spans="1:5">
      <c r="A47" s="806"/>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3" customWidth="1"/>
    <col min="2" max="3" width="10.42578125" style="773" customWidth="1"/>
    <col min="4" max="4" width="11.5703125" style="773" customWidth="1"/>
    <col min="5" max="16384" width="9.140625" style="773"/>
  </cols>
  <sheetData>
    <row r="1" spans="1:4">
      <c r="A1" s="133" t="s">
        <v>1601</v>
      </c>
      <c r="B1" s="263"/>
      <c r="C1" s="263"/>
      <c r="D1" s="263"/>
    </row>
    <row r="2" spans="1:4">
      <c r="A2" s="485" t="s">
        <v>1602</v>
      </c>
      <c r="B2" s="263"/>
      <c r="C2" s="263"/>
      <c r="D2" s="263"/>
    </row>
    <row r="3" spans="1:4">
      <c r="A3" s="263"/>
      <c r="B3" s="263"/>
      <c r="C3" s="263"/>
      <c r="D3" s="263"/>
    </row>
    <row r="4" spans="1:4">
      <c r="A4" s="263"/>
      <c r="B4" s="263"/>
      <c r="C4" s="263"/>
      <c r="D4" s="13" t="s">
        <v>1270</v>
      </c>
    </row>
    <row r="5" spans="1:4" ht="48" customHeight="1">
      <c r="A5" s="1233" t="s">
        <v>286</v>
      </c>
      <c r="B5" s="774" t="s">
        <v>885</v>
      </c>
      <c r="C5" s="1235" t="s">
        <v>324</v>
      </c>
      <c r="D5" s="1235"/>
    </row>
    <row r="6" spans="1:4" ht="26.25" customHeight="1">
      <c r="A6" s="1234"/>
      <c r="B6" s="775" t="s">
        <v>1701</v>
      </c>
      <c r="C6" s="776" t="s">
        <v>325</v>
      </c>
      <c r="D6" s="776" t="s">
        <v>326</v>
      </c>
    </row>
    <row r="7" spans="1:4">
      <c r="A7" s="417" t="s">
        <v>886</v>
      </c>
      <c r="B7" s="418">
        <v>1558.83332</v>
      </c>
      <c r="C7" s="419">
        <v>-6.3136365124530913E-3</v>
      </c>
      <c r="D7" s="418">
        <v>-9.9044399999999442</v>
      </c>
    </row>
    <row r="8" spans="1:4">
      <c r="A8" s="417" t="s">
        <v>891</v>
      </c>
      <c r="B8" s="418">
        <v>1150.0801100000001</v>
      </c>
      <c r="C8" s="419">
        <v>4.005211292895039E-2</v>
      </c>
      <c r="D8" s="418">
        <v>44.289260000000006</v>
      </c>
    </row>
    <row r="9" spans="1:4">
      <c r="A9" s="417" t="s">
        <v>892</v>
      </c>
      <c r="B9" s="418">
        <v>609495.26288000005</v>
      </c>
      <c r="C9" s="419">
        <v>0.287943049142944</v>
      </c>
      <c r="D9" s="418">
        <v>136263.73040999996</v>
      </c>
    </row>
    <row r="10" spans="1:4">
      <c r="A10" s="417" t="s">
        <v>1345</v>
      </c>
      <c r="B10" s="418">
        <v>0</v>
      </c>
      <c r="C10" s="476">
        <v>0</v>
      </c>
      <c r="D10" s="471">
        <v>0</v>
      </c>
    </row>
    <row r="11" spans="1:4">
      <c r="A11" s="417" t="s">
        <v>887</v>
      </c>
      <c r="B11" s="418">
        <v>799.14725999999996</v>
      </c>
      <c r="C11" s="419">
        <v>0.48847149127287826</v>
      </c>
      <c r="D11" s="418">
        <v>262.25605000000007</v>
      </c>
    </row>
    <row r="12" spans="1:4">
      <c r="A12" s="417" t="s">
        <v>888</v>
      </c>
      <c r="B12" s="418">
        <v>1228.14311</v>
      </c>
      <c r="C12" s="419">
        <v>1.7440214561048388</v>
      </c>
      <c r="D12" s="418">
        <v>780.57258999999988</v>
      </c>
    </row>
    <row r="13" spans="1:4">
      <c r="A13" s="417" t="s">
        <v>893</v>
      </c>
      <c r="B13" s="418">
        <v>40158.91188</v>
      </c>
      <c r="C13" s="419">
        <v>0.16251497314118168</v>
      </c>
      <c r="D13" s="418">
        <v>5614.0562800000016</v>
      </c>
    </row>
    <row r="14" spans="1:4" ht="22.5">
      <c r="A14" s="420" t="s">
        <v>894</v>
      </c>
      <c r="B14" s="418">
        <v>76.48360000000001</v>
      </c>
      <c r="C14" s="419">
        <v>-0.10978899686741483</v>
      </c>
      <c r="D14" s="418">
        <v>-9.4326600000000038</v>
      </c>
    </row>
    <row r="15" spans="1:4">
      <c r="A15" s="777" t="s">
        <v>889</v>
      </c>
      <c r="B15" s="778">
        <v>654466.86216000002</v>
      </c>
      <c r="C15" s="779">
        <v>0.27945184096826137</v>
      </c>
      <c r="D15" s="778">
        <v>142945.56749000002</v>
      </c>
    </row>
    <row r="16" spans="1:4">
      <c r="A16" s="417" t="s">
        <v>895</v>
      </c>
      <c r="B16" s="418">
        <v>0</v>
      </c>
      <c r="C16" s="419">
        <v>0</v>
      </c>
      <c r="D16" s="418">
        <v>0</v>
      </c>
    </row>
    <row r="17" spans="1:4">
      <c r="A17" s="420" t="s">
        <v>896</v>
      </c>
      <c r="B17" s="418">
        <v>29647.80286</v>
      </c>
      <c r="C17" s="419">
        <v>0.19923881547558242</v>
      </c>
      <c r="D17" s="418">
        <v>4925.6186899999975</v>
      </c>
    </row>
    <row r="18" spans="1:4" ht="22.5">
      <c r="A18" s="420" t="s">
        <v>898</v>
      </c>
      <c r="B18" s="418">
        <v>0</v>
      </c>
      <c r="C18" s="476">
        <v>0</v>
      </c>
      <c r="D18" s="471">
        <v>0</v>
      </c>
    </row>
    <row r="19" spans="1:4">
      <c r="A19" s="417" t="s">
        <v>899</v>
      </c>
      <c r="B19" s="418">
        <v>0</v>
      </c>
      <c r="C19" s="476">
        <v>0</v>
      </c>
      <c r="D19" s="471">
        <v>0</v>
      </c>
    </row>
    <row r="20" spans="1:4">
      <c r="A20" s="417" t="s">
        <v>1346</v>
      </c>
      <c r="B20" s="418">
        <v>13891.43873</v>
      </c>
      <c r="C20" s="476">
        <v>0</v>
      </c>
      <c r="D20" s="471">
        <v>13891.43873</v>
      </c>
    </row>
    <row r="21" spans="1:4">
      <c r="A21" s="417" t="s">
        <v>1347</v>
      </c>
      <c r="B21" s="418">
        <v>577226.72033000004</v>
      </c>
      <c r="C21" s="476">
        <v>0.26995947650338903</v>
      </c>
      <c r="D21" s="471">
        <v>122702.98866000003</v>
      </c>
    </row>
    <row r="22" spans="1:4">
      <c r="A22" s="417" t="s">
        <v>1348</v>
      </c>
      <c r="B22" s="418">
        <v>0</v>
      </c>
      <c r="C22" s="476">
        <v>0</v>
      </c>
      <c r="D22" s="471">
        <v>0</v>
      </c>
    </row>
    <row r="23" spans="1:4">
      <c r="A23" s="417" t="s">
        <v>1349</v>
      </c>
      <c r="B23" s="418">
        <v>0</v>
      </c>
      <c r="C23" s="476">
        <v>0</v>
      </c>
      <c r="D23" s="471">
        <v>0</v>
      </c>
    </row>
    <row r="24" spans="1:4">
      <c r="A24" s="417" t="s">
        <v>1350</v>
      </c>
      <c r="B24" s="418">
        <v>0</v>
      </c>
      <c r="C24" s="476">
        <v>0</v>
      </c>
      <c r="D24" s="471">
        <v>0</v>
      </c>
    </row>
    <row r="25" spans="1:4">
      <c r="A25" s="417" t="s">
        <v>1351</v>
      </c>
      <c r="B25" s="418">
        <v>3598.0594799999999</v>
      </c>
      <c r="C25" s="476">
        <v>-4.2149485803037123E-2</v>
      </c>
      <c r="D25" s="471">
        <v>-158.32987999999989</v>
      </c>
    </row>
    <row r="26" spans="1:4">
      <c r="A26" s="420" t="s">
        <v>900</v>
      </c>
      <c r="B26" s="418">
        <v>29961.759719999998</v>
      </c>
      <c r="C26" s="419">
        <v>5.4510727472989906E-2</v>
      </c>
      <c r="D26" s="418">
        <v>1548.8105300000011</v>
      </c>
    </row>
    <row r="27" spans="1:4" ht="22.5">
      <c r="A27" s="420" t="s">
        <v>901</v>
      </c>
      <c r="B27" s="418">
        <v>141.08104</v>
      </c>
      <c r="C27" s="419">
        <v>0.33044763744494077</v>
      </c>
      <c r="D27" s="418">
        <v>35.040760000000006</v>
      </c>
    </row>
    <row r="28" spans="1:4">
      <c r="A28" s="777" t="s">
        <v>890</v>
      </c>
      <c r="B28" s="778">
        <v>654466.86216000002</v>
      </c>
      <c r="C28" s="779">
        <v>0.27945184096826137</v>
      </c>
      <c r="D28" s="778">
        <v>142945.56749000002</v>
      </c>
    </row>
    <row r="29" spans="1:4">
      <c r="A29" s="417" t="s">
        <v>908</v>
      </c>
      <c r="B29" s="418">
        <v>0</v>
      </c>
      <c r="C29" s="476">
        <v>0</v>
      </c>
      <c r="D29" s="471">
        <v>0</v>
      </c>
    </row>
    <row r="30" spans="1:4">
      <c r="A30" s="33" t="s">
        <v>503</v>
      </c>
      <c r="B30" s="780"/>
      <c r="C30" s="780"/>
      <c r="D30" s="781"/>
    </row>
    <row r="31" spans="1:4">
      <c r="A31" s="806"/>
      <c r="B31" s="783"/>
      <c r="C31" s="783"/>
      <c r="D31" s="781"/>
    </row>
    <row r="32" spans="1:4">
      <c r="A32" s="133" t="s">
        <v>1603</v>
      </c>
      <c r="B32" s="783"/>
      <c r="C32" s="783"/>
      <c r="D32" s="781"/>
    </row>
    <row r="33" spans="1:6">
      <c r="A33" s="485" t="s">
        <v>1604</v>
      </c>
      <c r="B33" s="783"/>
      <c r="C33" s="783"/>
      <c r="D33" s="781"/>
    </row>
    <row r="34" spans="1:6">
      <c r="A34" s="782"/>
      <c r="B34" s="783"/>
      <c r="C34" s="783"/>
      <c r="D34" s="781"/>
    </row>
    <row r="35" spans="1:6">
      <c r="A35" s="784"/>
      <c r="B35" s="263"/>
      <c r="C35" s="263"/>
      <c r="D35" s="13" t="s">
        <v>1270</v>
      </c>
    </row>
    <row r="36" spans="1:6" ht="40.5" customHeight="1">
      <c r="A36" s="1233" t="s">
        <v>286</v>
      </c>
      <c r="B36" s="774" t="s">
        <v>287</v>
      </c>
      <c r="C36" s="1235" t="s">
        <v>344</v>
      </c>
      <c r="D36" s="1235"/>
    </row>
    <row r="37" spans="1:6" ht="24">
      <c r="A37" s="1236"/>
      <c r="B37" s="775" t="s">
        <v>1702</v>
      </c>
      <c r="C37" s="776" t="s">
        <v>325</v>
      </c>
      <c r="D37" s="776" t="s">
        <v>326</v>
      </c>
    </row>
    <row r="38" spans="1:6">
      <c r="A38" s="78" t="s">
        <v>1352</v>
      </c>
      <c r="B38" s="418">
        <v>32853.476989999996</v>
      </c>
      <c r="C38" s="476">
        <v>0.61783781133336668</v>
      </c>
      <c r="D38" s="471">
        <v>12546.44945</v>
      </c>
    </row>
    <row r="39" spans="1:6">
      <c r="A39" s="78" t="s">
        <v>1353</v>
      </c>
      <c r="B39" s="418">
        <v>-30660.836759999998</v>
      </c>
      <c r="C39" s="476">
        <v>0.57967759411862674</v>
      </c>
      <c r="D39" s="471">
        <v>-11251.283269999996</v>
      </c>
    </row>
    <row r="40" spans="1:6">
      <c r="A40" s="78" t="s">
        <v>1354</v>
      </c>
      <c r="B40" s="418">
        <v>2192.64023</v>
      </c>
      <c r="C40" s="476">
        <v>1.443123820683172</v>
      </c>
      <c r="D40" s="471">
        <v>1295.1661800000002</v>
      </c>
    </row>
    <row r="41" spans="1:6">
      <c r="A41" s="78" t="s">
        <v>1355</v>
      </c>
      <c r="B41" s="418">
        <v>0</v>
      </c>
      <c r="C41" s="476">
        <v>0</v>
      </c>
      <c r="D41" s="471">
        <v>0</v>
      </c>
    </row>
    <row r="42" spans="1:6">
      <c r="A42" s="78" t="s">
        <v>1356</v>
      </c>
      <c r="B42" s="475">
        <v>0</v>
      </c>
      <c r="C42" s="476">
        <v>0</v>
      </c>
      <c r="D42" s="471">
        <v>0</v>
      </c>
    </row>
    <row r="43" spans="1:6">
      <c r="A43" s="78" t="s">
        <v>1357</v>
      </c>
      <c r="B43" s="475">
        <v>0</v>
      </c>
      <c r="C43" s="476">
        <v>0</v>
      </c>
      <c r="D43" s="471">
        <v>0</v>
      </c>
    </row>
    <row r="44" spans="1:6">
      <c r="A44" s="78" t="s">
        <v>1358</v>
      </c>
      <c r="B44" s="475">
        <v>7399.5144299999993</v>
      </c>
      <c r="C44" s="476">
        <v>-0.50816503637680266</v>
      </c>
      <c r="D44" s="471">
        <v>-7645.1956400000008</v>
      </c>
    </row>
    <row r="45" spans="1:6" ht="22.5">
      <c r="A45" s="78" t="s">
        <v>1359</v>
      </c>
      <c r="B45" s="475">
        <v>6219.3738000000003</v>
      </c>
      <c r="C45" s="476">
        <v>-1.4324840751101235</v>
      </c>
      <c r="D45" s="471">
        <v>20599.958329999998</v>
      </c>
    </row>
    <row r="46" spans="1:6" ht="22.5">
      <c r="A46" s="78" t="s">
        <v>1360</v>
      </c>
      <c r="B46" s="475">
        <v>0</v>
      </c>
      <c r="C46" s="476">
        <v>0</v>
      </c>
      <c r="D46" s="471">
        <v>0</v>
      </c>
      <c r="E46" s="901"/>
      <c r="F46" s="901"/>
    </row>
    <row r="47" spans="1:6">
      <c r="A47" s="78" t="s">
        <v>1361</v>
      </c>
      <c r="B47" s="475">
        <v>-13891.43873</v>
      </c>
      <c r="C47" s="476">
        <v>0</v>
      </c>
      <c r="D47" s="471">
        <v>-13891.43873</v>
      </c>
    </row>
    <row r="48" spans="1:6">
      <c r="A48" s="78" t="s">
        <v>1362</v>
      </c>
      <c r="B48" s="475">
        <v>788.75279</v>
      </c>
      <c r="C48" s="785">
        <v>-3.187081064671482E-2</v>
      </c>
      <c r="D48" s="475">
        <v>-25.965739999999876</v>
      </c>
    </row>
    <row r="49" spans="1:5">
      <c r="A49" s="78" t="s">
        <v>1363</v>
      </c>
      <c r="B49" s="475">
        <v>-1458.8394500000002</v>
      </c>
      <c r="C49" s="785">
        <v>0.51146458086603297</v>
      </c>
      <c r="D49" s="475">
        <v>-493.65676000000025</v>
      </c>
    </row>
    <row r="50" spans="1:5">
      <c r="A50" s="78" t="s">
        <v>1364</v>
      </c>
      <c r="B50" s="475">
        <v>-1.091E-2</v>
      </c>
      <c r="C50" s="476">
        <v>-0.21227436823104695</v>
      </c>
      <c r="D50" s="471">
        <v>2.9399999999999995E-3</v>
      </c>
    </row>
    <row r="51" spans="1:5" ht="33.75">
      <c r="A51" s="78" t="s">
        <v>1365</v>
      </c>
      <c r="B51" s="475">
        <v>0</v>
      </c>
      <c r="C51" s="476">
        <v>0</v>
      </c>
      <c r="D51" s="471">
        <v>0</v>
      </c>
    </row>
    <row r="52" spans="1:5" ht="22.5">
      <c r="A52" s="78" t="s">
        <v>1366</v>
      </c>
      <c r="B52" s="475">
        <v>1249.99216</v>
      </c>
      <c r="C52" s="785">
        <v>-0.11418535602013835</v>
      </c>
      <c r="D52" s="475">
        <v>-161.12942000000015</v>
      </c>
    </row>
    <row r="53" spans="1:5">
      <c r="A53" s="78" t="s">
        <v>1367</v>
      </c>
      <c r="B53" s="475">
        <v>-106.69837</v>
      </c>
      <c r="C53" s="785">
        <v>0</v>
      </c>
      <c r="D53" s="475">
        <v>-106.69837</v>
      </c>
    </row>
    <row r="54" spans="1:5" ht="22.5">
      <c r="A54" s="78" t="s">
        <v>1368</v>
      </c>
      <c r="B54" s="475">
        <v>1143.2937899999999</v>
      </c>
      <c r="C54" s="785">
        <v>-0.18979781316929478</v>
      </c>
      <c r="D54" s="475">
        <v>-267.82779000000005</v>
      </c>
    </row>
    <row r="55" spans="1:5">
      <c r="A55" s="78" t="s">
        <v>1369</v>
      </c>
      <c r="B55" s="475">
        <v>0</v>
      </c>
      <c r="C55" s="1045">
        <v>0</v>
      </c>
      <c r="D55" s="1046">
        <v>0</v>
      </c>
    </row>
    <row r="56" spans="1:5" ht="21.75">
      <c r="A56" s="786" t="s">
        <v>897</v>
      </c>
      <c r="B56" s="787">
        <v>1143.2937899999999</v>
      </c>
      <c r="C56" s="788">
        <v>-0.18979781316929478</v>
      </c>
      <c r="D56" s="787">
        <v>-267.82779000000005</v>
      </c>
    </row>
    <row r="57" spans="1:5">
      <c r="A57" s="33" t="s">
        <v>503</v>
      </c>
    </row>
    <row r="58" spans="1:5">
      <c r="A58" s="805"/>
    </row>
    <row r="59" spans="1:5">
      <c r="A59" s="572" t="s">
        <v>81</v>
      </c>
    </row>
    <row r="60" spans="1:5">
      <c r="E60" s="60" t="s">
        <v>948</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3" customWidth="1"/>
    <col min="2" max="2" width="13.140625" style="773" customWidth="1"/>
    <col min="3" max="3" width="13.42578125" style="773" customWidth="1"/>
    <col min="4" max="4" width="12.85546875" style="773" customWidth="1"/>
    <col min="5" max="5" width="12.7109375" style="773" bestFit="1" customWidth="1"/>
    <col min="6" max="6" width="15.7109375" style="773" bestFit="1" customWidth="1"/>
    <col min="7" max="16384" width="9.140625" style="773"/>
  </cols>
  <sheetData>
    <row r="1" spans="1:8">
      <c r="A1" s="1084" t="s">
        <v>1605</v>
      </c>
      <c r="B1" s="790"/>
      <c r="C1" s="790"/>
      <c r="D1" s="790"/>
      <c r="E1" s="655" t="s">
        <v>1697</v>
      </c>
    </row>
    <row r="2" spans="1:8">
      <c r="A2" s="492" t="s">
        <v>1640</v>
      </c>
      <c r="B2" s="790"/>
      <c r="C2" s="790"/>
      <c r="D2" s="790"/>
      <c r="E2" s="490" t="s">
        <v>1698</v>
      </c>
    </row>
    <row r="3" spans="1:8">
      <c r="A3" s="790"/>
      <c r="B3" s="790"/>
      <c r="C3" s="13" t="s">
        <v>1270</v>
      </c>
      <c r="D3" s="790"/>
    </row>
    <row r="4" spans="1:8" ht="24">
      <c r="A4" s="1071" t="s">
        <v>393</v>
      </c>
      <c r="B4" s="1085" t="s">
        <v>1606</v>
      </c>
      <c r="C4" s="1085" t="s">
        <v>1607</v>
      </c>
      <c r="D4" s="790"/>
      <c r="E4" s="997"/>
      <c r="F4" s="999"/>
      <c r="G4" s="999"/>
      <c r="H4" s="1086"/>
    </row>
    <row r="5" spans="1:8" ht="15">
      <c r="A5" s="1087" t="s">
        <v>1608</v>
      </c>
      <c r="B5" s="792">
        <v>8362.2062799999985</v>
      </c>
      <c r="C5" s="793">
        <v>1.4974904239476198E-2</v>
      </c>
      <c r="D5" s="1002"/>
      <c r="E5" s="997"/>
      <c r="F5" s="998"/>
      <c r="G5" s="998"/>
      <c r="H5" s="999"/>
    </row>
    <row r="6" spans="1:8" ht="15">
      <c r="A6" s="1088" t="s">
        <v>1609</v>
      </c>
      <c r="B6" s="792">
        <v>2692.4362800000004</v>
      </c>
      <c r="C6" s="793">
        <v>4.8215714984600365E-3</v>
      </c>
      <c r="D6" s="1002"/>
      <c r="E6" s="997"/>
      <c r="F6" s="998"/>
      <c r="G6" s="998"/>
      <c r="H6" s="999"/>
    </row>
    <row r="7" spans="1:8" ht="15">
      <c r="A7" s="1088" t="s">
        <v>1610</v>
      </c>
      <c r="B7" s="792">
        <v>3035.5233699999999</v>
      </c>
      <c r="C7" s="793">
        <v>5.4359663299817663E-3</v>
      </c>
      <c r="D7" s="1002"/>
      <c r="E7" s="997"/>
      <c r="F7" s="998"/>
      <c r="G7" s="998"/>
      <c r="H7" s="999"/>
    </row>
    <row r="8" spans="1:8" ht="15">
      <c r="A8" s="1088" t="s">
        <v>1611</v>
      </c>
      <c r="B8" s="792">
        <v>433538.76064999995</v>
      </c>
      <c r="C8" s="793">
        <v>0.77637422558714275</v>
      </c>
      <c r="D8" s="1002"/>
      <c r="E8" s="43"/>
      <c r="F8" s="998"/>
      <c r="G8" s="998"/>
      <c r="H8" s="1086"/>
    </row>
    <row r="9" spans="1:8" ht="15">
      <c r="A9" s="1088" t="s">
        <v>1612</v>
      </c>
      <c r="B9" s="792">
        <v>184.32511</v>
      </c>
      <c r="C9" s="793">
        <v>3.3008643637297557E-4</v>
      </c>
      <c r="D9" s="1002"/>
      <c r="E9" s="997"/>
      <c r="F9" s="998"/>
      <c r="G9" s="998"/>
      <c r="H9" s="999"/>
    </row>
    <row r="10" spans="1:8" ht="15">
      <c r="A10" s="1088" t="s">
        <v>1613</v>
      </c>
      <c r="B10" s="792">
        <v>18669.320879999999</v>
      </c>
      <c r="C10" s="793">
        <v>3.3432718953932995E-2</v>
      </c>
      <c r="D10" s="1002"/>
      <c r="E10" s="997"/>
      <c r="F10" s="998"/>
      <c r="G10" s="998"/>
      <c r="H10" s="999"/>
    </row>
    <row r="11" spans="1:8" ht="15">
      <c r="A11" s="1088" t="s">
        <v>1614</v>
      </c>
      <c r="B11" s="792">
        <v>1688.6880000000001</v>
      </c>
      <c r="C11" s="793">
        <v>3.0240752552151326E-3</v>
      </c>
      <c r="D11" s="1002"/>
      <c r="E11" s="997"/>
      <c r="F11" s="998"/>
      <c r="G11" s="998"/>
      <c r="H11" s="999"/>
    </row>
    <row r="12" spans="1:8" ht="15">
      <c r="A12" s="1089" t="s">
        <v>1615</v>
      </c>
      <c r="B12" s="792">
        <v>78012.898269999991</v>
      </c>
      <c r="C12" s="793">
        <v>0.13970424095269368</v>
      </c>
      <c r="D12" s="1002"/>
      <c r="E12" s="997"/>
      <c r="F12" s="998"/>
      <c r="G12" s="998"/>
      <c r="H12" s="999"/>
    </row>
    <row r="13" spans="1:8" ht="15">
      <c r="A13" s="1088" t="s">
        <v>1616</v>
      </c>
      <c r="B13" s="792">
        <v>12230.515890000001</v>
      </c>
      <c r="C13" s="793">
        <v>2.1902210746724372E-2</v>
      </c>
      <c r="D13" s="1002"/>
      <c r="E13" s="43"/>
      <c r="F13" s="998"/>
      <c r="G13" s="998"/>
      <c r="H13" s="1086"/>
    </row>
    <row r="14" spans="1:8" ht="21.75">
      <c r="A14" s="1090" t="s">
        <v>1617</v>
      </c>
      <c r="B14" s="1091">
        <v>558414.67472999997</v>
      </c>
      <c r="C14" s="1092">
        <v>0.99999999999999978</v>
      </c>
      <c r="D14" s="1002"/>
      <c r="E14" s="997"/>
      <c r="F14" s="998"/>
      <c r="G14" s="998"/>
      <c r="H14" s="999"/>
    </row>
    <row r="15" spans="1:8">
      <c r="A15" s="33" t="s">
        <v>503</v>
      </c>
      <c r="B15" s="790"/>
      <c r="C15" s="790"/>
      <c r="D15" s="1002"/>
    </row>
    <row r="16" spans="1:8">
      <c r="A16" s="805"/>
      <c r="B16" s="790"/>
      <c r="C16" s="790"/>
      <c r="D16" s="790"/>
    </row>
    <row r="17" spans="1:5">
      <c r="A17" s="806"/>
      <c r="B17" s="790"/>
      <c r="C17" s="790"/>
      <c r="D17" s="790"/>
    </row>
    <row r="18" spans="1:5">
      <c r="A18" s="1084" t="s">
        <v>1641</v>
      </c>
      <c r="B18" s="790"/>
      <c r="C18" s="790"/>
      <c r="E18" s="655" t="s">
        <v>1697</v>
      </c>
    </row>
    <row r="19" spans="1:5">
      <c r="A19" s="492" t="s">
        <v>1642</v>
      </c>
      <c r="B19" s="790"/>
      <c r="C19" s="790"/>
      <c r="E19" s="490" t="s">
        <v>1698</v>
      </c>
    </row>
    <row r="20" spans="1:5">
      <c r="A20" s="790"/>
      <c r="B20" s="13" t="s">
        <v>1270</v>
      </c>
      <c r="C20" s="790"/>
      <c r="D20" s="790"/>
    </row>
    <row r="21" spans="1:5" ht="24">
      <c r="A21" s="1093" t="s">
        <v>1618</v>
      </c>
      <c r="B21" s="1094" t="s">
        <v>1619</v>
      </c>
      <c r="C21" s="790"/>
      <c r="D21" s="790"/>
    </row>
    <row r="22" spans="1:5">
      <c r="A22" s="1095" t="s">
        <v>1620</v>
      </c>
      <c r="B22" s="1096">
        <v>20474.070009999999</v>
      </c>
      <c r="C22" s="790"/>
      <c r="D22" s="790"/>
    </row>
    <row r="23" spans="1:5">
      <c r="A23" s="1095" t="s">
        <v>1621</v>
      </c>
      <c r="B23" s="1096">
        <v>40837.114480000004</v>
      </c>
      <c r="C23" s="790"/>
      <c r="D23" s="790"/>
    </row>
    <row r="24" spans="1:5" ht="21.75">
      <c r="A24" s="1097" t="s">
        <v>1622</v>
      </c>
      <c r="B24" s="1098">
        <v>20363.044469999997</v>
      </c>
      <c r="C24" s="790"/>
      <c r="D24" s="790"/>
    </row>
    <row r="25" spans="1:5">
      <c r="A25" s="1095" t="s">
        <v>1623</v>
      </c>
      <c r="B25" s="1096">
        <v>6824.69</v>
      </c>
      <c r="C25" s="790"/>
      <c r="D25" s="790"/>
    </row>
    <row r="26" spans="1:5">
      <c r="A26" s="1095" t="s">
        <v>1624</v>
      </c>
      <c r="B26" s="1096">
        <v>40837.114480000004</v>
      </c>
      <c r="C26" s="790"/>
      <c r="D26" s="790"/>
    </row>
    <row r="27" spans="1:5" ht="32.25">
      <c r="A27" s="1097" t="s">
        <v>1625</v>
      </c>
      <c r="B27" s="1098">
        <v>34012.424480000001</v>
      </c>
      <c r="C27" s="790"/>
      <c r="D27" s="790"/>
    </row>
    <row r="28" spans="1:5" ht="22.5">
      <c r="A28" s="1081" t="s">
        <v>1626</v>
      </c>
      <c r="B28" s="1096">
        <v>6131.7939999999999</v>
      </c>
      <c r="C28" s="790"/>
      <c r="D28" s="790"/>
    </row>
    <row r="29" spans="1:5">
      <c r="A29" s="1095" t="s">
        <v>1624</v>
      </c>
      <c r="B29" s="1096">
        <v>40837.114480000004</v>
      </c>
      <c r="C29" s="790"/>
      <c r="D29" s="790"/>
    </row>
    <row r="30" spans="1:5" ht="32.25">
      <c r="A30" s="1097" t="s">
        <v>1627</v>
      </c>
      <c r="B30" s="1098">
        <v>34705.320480000002</v>
      </c>
      <c r="C30" s="790"/>
      <c r="D30" s="790"/>
    </row>
    <row r="31" spans="1:5">
      <c r="A31" s="33" t="s">
        <v>503</v>
      </c>
      <c r="B31" s="790"/>
      <c r="C31" s="790"/>
      <c r="D31" s="790"/>
    </row>
    <row r="32" spans="1:5">
      <c r="A32" s="55" t="s">
        <v>917</v>
      </c>
      <c r="B32" s="790"/>
      <c r="C32" s="790"/>
      <c r="D32" s="790"/>
    </row>
    <row r="33" spans="1:4">
      <c r="A33" s="805"/>
      <c r="B33" s="790"/>
      <c r="C33" s="790"/>
      <c r="D33" s="790"/>
    </row>
    <row r="34" spans="1:4">
      <c r="A34" s="1084"/>
      <c r="B34" s="790"/>
      <c r="C34" s="790"/>
      <c r="D34" s="790"/>
    </row>
    <row r="35" spans="1:4">
      <c r="A35" s="572" t="s">
        <v>81</v>
      </c>
      <c r="B35" s="790"/>
      <c r="C35" s="790"/>
      <c r="D35" s="790"/>
    </row>
    <row r="36" spans="1:4">
      <c r="A36" s="790"/>
      <c r="C36" s="790"/>
      <c r="D36" s="13"/>
    </row>
    <row r="37" spans="1:4">
      <c r="A37" s="1099"/>
      <c r="B37" s="1099"/>
      <c r="C37" s="1237"/>
      <c r="D37" s="1237"/>
    </row>
    <row r="38" spans="1:4">
      <c r="A38" s="1100"/>
      <c r="B38" s="1101"/>
      <c r="C38" s="1102"/>
      <c r="D38" s="1102"/>
    </row>
    <row r="39" spans="1:4">
      <c r="A39" s="1103"/>
      <c r="B39" s="1104"/>
      <c r="C39" s="1060"/>
      <c r="D39" s="1104"/>
    </row>
    <row r="40" spans="1:4">
      <c r="A40" s="1103"/>
      <c r="B40" s="1104"/>
      <c r="C40" s="1060"/>
      <c r="D40" s="1104"/>
    </row>
    <row r="41" spans="1:4">
      <c r="A41" s="1103"/>
      <c r="B41" s="1104"/>
      <c r="C41" s="1060"/>
      <c r="D41" s="1104"/>
    </row>
    <row r="42" spans="1:4">
      <c r="A42" s="1103"/>
      <c r="B42" s="1104"/>
      <c r="C42" s="1060"/>
      <c r="D42" s="1104"/>
    </row>
    <row r="43" spans="1:4">
      <c r="A43" s="1103"/>
      <c r="B43" s="1104"/>
      <c r="C43" s="1060"/>
      <c r="D43" s="1104"/>
    </row>
    <row r="44" spans="1:4">
      <c r="A44" s="1105"/>
      <c r="B44" s="1106"/>
      <c r="C44" s="1063"/>
      <c r="D44" s="1106"/>
    </row>
    <row r="45" spans="1:4">
      <c r="A45" s="33"/>
    </row>
    <row r="47" spans="1:4">
      <c r="A47" s="805"/>
    </row>
    <row r="48" spans="1:4">
      <c r="A48" s="806"/>
    </row>
    <row r="62" spans="5:5">
      <c r="E62" s="60" t="s">
        <v>1628</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907</v>
      </c>
    </row>
    <row r="2" spans="1:1">
      <c r="A2" s="1"/>
    </row>
    <row r="3" spans="1:1">
      <c r="A3" s="619" t="s">
        <v>591</v>
      </c>
    </row>
    <row r="4" spans="1:1">
      <c r="A4" s="589"/>
    </row>
    <row r="5" spans="1:1">
      <c r="A5" s="762" t="s">
        <v>717</v>
      </c>
    </row>
    <row r="6" spans="1:1">
      <c r="A6" s="763" t="s">
        <v>876</v>
      </c>
    </row>
    <row r="7" spans="1:1">
      <c r="A7" s="762" t="s">
        <v>609</v>
      </c>
    </row>
    <row r="8" spans="1:1">
      <c r="A8" s="763" t="s">
        <v>610</v>
      </c>
    </row>
    <row r="9" spans="1:1">
      <c r="A9" s="762" t="s">
        <v>690</v>
      </c>
    </row>
    <row r="10" spans="1:1">
      <c r="A10" s="763" t="s">
        <v>691</v>
      </c>
    </row>
    <row r="11" spans="1:1">
      <c r="A11" s="762" t="s">
        <v>611</v>
      </c>
    </row>
    <row r="12" spans="1:1" s="243" customFormat="1">
      <c r="A12" s="763" t="s">
        <v>727</v>
      </c>
    </row>
    <row r="13" spans="1:1">
      <c r="A13" s="762" t="s">
        <v>694</v>
      </c>
    </row>
    <row r="14" spans="1:1">
      <c r="A14" s="763" t="s">
        <v>877</v>
      </c>
    </row>
    <row r="15" spans="1:1">
      <c r="A15" s="762" t="s">
        <v>613</v>
      </c>
    </row>
    <row r="16" spans="1:1">
      <c r="A16" s="763" t="s">
        <v>878</v>
      </c>
    </row>
    <row r="17" spans="1:2">
      <c r="A17" s="762" t="s">
        <v>614</v>
      </c>
    </row>
    <row r="18" spans="1:2">
      <c r="A18" s="763" t="s">
        <v>615</v>
      </c>
      <c r="B18" s="135"/>
    </row>
    <row r="19" spans="1:2">
      <c r="A19" s="762" t="s">
        <v>616</v>
      </c>
      <c r="B19" s="512"/>
    </row>
    <row r="20" spans="1:2">
      <c r="A20" s="763" t="s">
        <v>617</v>
      </c>
      <c r="B20" s="316"/>
    </row>
    <row r="21" spans="1:2">
      <c r="A21" s="762" t="s">
        <v>618</v>
      </c>
      <c r="B21" s="135"/>
    </row>
    <row r="22" spans="1:2">
      <c r="A22" s="763" t="s">
        <v>861</v>
      </c>
      <c r="B22" s="512"/>
    </row>
    <row r="23" spans="1:2">
      <c r="A23" s="762" t="s">
        <v>619</v>
      </c>
      <c r="B23" s="135"/>
    </row>
    <row r="24" spans="1:2">
      <c r="A24" s="763" t="s">
        <v>862</v>
      </c>
      <c r="B24" s="512"/>
    </row>
    <row r="25" spans="1:2">
      <c r="A25" s="762" t="s">
        <v>736</v>
      </c>
      <c r="B25" s="284"/>
    </row>
    <row r="26" spans="1:2">
      <c r="A26" s="763" t="s">
        <v>879</v>
      </c>
      <c r="B26" s="517"/>
    </row>
    <row r="27" spans="1:2">
      <c r="A27" s="762" t="s">
        <v>622</v>
      </c>
      <c r="B27" s="121"/>
    </row>
    <row r="28" spans="1:2">
      <c r="A28" s="763" t="s">
        <v>621</v>
      </c>
      <c r="B28" s="488"/>
    </row>
    <row r="29" spans="1:2">
      <c r="A29" s="762" t="s">
        <v>692</v>
      </c>
      <c r="B29" s="136"/>
    </row>
    <row r="30" spans="1:2">
      <c r="A30" s="763" t="s">
        <v>880</v>
      </c>
      <c r="B30" s="515"/>
    </row>
    <row r="31" spans="1:2">
      <c r="A31" s="762" t="s">
        <v>624</v>
      </c>
      <c r="B31" s="135"/>
    </row>
    <row r="32" spans="1:2">
      <c r="A32" s="763" t="s">
        <v>865</v>
      </c>
      <c r="B32" s="512"/>
    </row>
    <row r="33" spans="1:2">
      <c r="A33" s="762" t="s">
        <v>625</v>
      </c>
      <c r="B33" s="121"/>
    </row>
    <row r="34" spans="1:2">
      <c r="A34" s="763" t="s">
        <v>866</v>
      </c>
      <c r="B34" s="488"/>
    </row>
    <row r="35" spans="1:2">
      <c r="A35" s="762" t="s">
        <v>693</v>
      </c>
      <c r="B35" s="121"/>
    </row>
    <row r="36" spans="1:2">
      <c r="A36" s="763" t="s">
        <v>881</v>
      </c>
      <c r="B36" s="488"/>
    </row>
    <row r="37" spans="1:2">
      <c r="A37" s="762" t="s">
        <v>626</v>
      </c>
      <c r="B37" s="135"/>
    </row>
    <row r="38" spans="1:2">
      <c r="A38" s="763" t="s">
        <v>867</v>
      </c>
      <c r="B38" s="514"/>
    </row>
    <row r="39" spans="1:2">
      <c r="A39" s="762" t="s">
        <v>954</v>
      </c>
      <c r="B39" s="137"/>
    </row>
    <row r="40" spans="1:2">
      <c r="A40" s="763" t="s">
        <v>955</v>
      </c>
      <c r="B40" s="514"/>
    </row>
    <row r="41" spans="1:2">
      <c r="A41" s="762" t="s">
        <v>956</v>
      </c>
      <c r="B41" s="136"/>
    </row>
    <row r="42" spans="1:2">
      <c r="A42" s="763" t="s">
        <v>957</v>
      </c>
      <c r="B42" s="488"/>
    </row>
    <row r="43" spans="1:2">
      <c r="A43" s="762" t="s">
        <v>958</v>
      </c>
      <c r="B43" s="136"/>
    </row>
    <row r="44" spans="1:2">
      <c r="A44" s="763" t="s">
        <v>959</v>
      </c>
      <c r="B44" s="488"/>
    </row>
    <row r="45" spans="1:2" s="243" customFormat="1">
      <c r="A45" s="762" t="s">
        <v>960</v>
      </c>
      <c r="B45" s="488"/>
    </row>
    <row r="46" spans="1:2" s="243" customFormat="1">
      <c r="A46" s="763" t="s">
        <v>868</v>
      </c>
      <c r="B46" s="488"/>
    </row>
    <row r="47" spans="1:2" s="243" customFormat="1">
      <c r="A47" s="762" t="s">
        <v>940</v>
      </c>
      <c r="B47" s="488"/>
    </row>
    <row r="48" spans="1:2" s="243" customFormat="1">
      <c r="A48" s="763" t="s">
        <v>941</v>
      </c>
      <c r="B48" s="488"/>
    </row>
    <row r="49" spans="1:5" s="243" customFormat="1">
      <c r="A49" s="762" t="s">
        <v>943</v>
      </c>
      <c r="B49" s="488"/>
    </row>
    <row r="50" spans="1:5" s="243" customFormat="1">
      <c r="A50" s="763" t="s">
        <v>944</v>
      </c>
      <c r="B50" s="488"/>
    </row>
    <row r="51" spans="1:5" s="243" customFormat="1">
      <c r="A51" s="762" t="s">
        <v>961</v>
      </c>
      <c r="B51" s="488"/>
    </row>
    <row r="52" spans="1:5" s="243" customFormat="1">
      <c r="A52" s="763" t="s">
        <v>962</v>
      </c>
      <c r="B52" s="488"/>
    </row>
    <row r="53" spans="1:5">
      <c r="A53" s="591"/>
      <c r="B53" s="512"/>
    </row>
    <row r="54" spans="1:5">
      <c r="A54" s="599" t="s">
        <v>592</v>
      </c>
      <c r="B54" s="121"/>
    </row>
    <row r="55" spans="1:5">
      <c r="A55" s="590"/>
      <c r="B55" s="488"/>
    </row>
    <row r="56" spans="1:5" ht="15" customHeight="1">
      <c r="A56" s="794" t="s">
        <v>1560</v>
      </c>
      <c r="C56" s="694"/>
      <c r="D56" s="57"/>
      <c r="E56" s="57"/>
    </row>
    <row r="57" spans="1:5">
      <c r="A57" s="764" t="s">
        <v>1561</v>
      </c>
      <c r="C57" s="695"/>
    </row>
    <row r="58" spans="1:5">
      <c r="A58" s="794" t="s">
        <v>1562</v>
      </c>
      <c r="C58" s="695"/>
    </row>
    <row r="59" spans="1:5">
      <c r="A59" s="764" t="s">
        <v>1563</v>
      </c>
      <c r="C59" s="695"/>
    </row>
    <row r="60" spans="1:5" s="243" customFormat="1">
      <c r="A60" s="794" t="s">
        <v>1600</v>
      </c>
    </row>
    <row r="61" spans="1:5" s="243" customFormat="1">
      <c r="A61" s="764" t="s">
        <v>1637</v>
      </c>
    </row>
    <row r="62" spans="1:5" s="243" customFormat="1">
      <c r="A62" s="794" t="s">
        <v>1638</v>
      </c>
    </row>
    <row r="63" spans="1:5" s="243" customFormat="1">
      <c r="A63" s="764" t="s">
        <v>1639</v>
      </c>
    </row>
    <row r="64" spans="1:5" s="243" customFormat="1">
      <c r="A64" s="794" t="s">
        <v>1601</v>
      </c>
    </row>
    <row r="65" spans="1:1" s="243" customFormat="1">
      <c r="A65" s="764" t="s">
        <v>1602</v>
      </c>
    </row>
    <row r="66" spans="1:1" s="243" customFormat="1">
      <c r="A66" s="794" t="s">
        <v>1603</v>
      </c>
    </row>
    <row r="67" spans="1:1" s="243" customFormat="1">
      <c r="A67" s="764" t="s">
        <v>1604</v>
      </c>
    </row>
    <row r="68" spans="1:1" s="997" customFormat="1">
      <c r="A68" s="794" t="s">
        <v>1605</v>
      </c>
    </row>
    <row r="69" spans="1:1" s="997" customFormat="1">
      <c r="A69" s="764" t="s">
        <v>1640</v>
      </c>
    </row>
    <row r="70" spans="1:1" s="997" customFormat="1">
      <c r="A70" s="794" t="s">
        <v>1641</v>
      </c>
    </row>
    <row r="71" spans="1:1" s="997" customFormat="1">
      <c r="A71" s="764" t="s">
        <v>1642</v>
      </c>
    </row>
    <row r="72" spans="1:1">
      <c r="A72" s="590"/>
    </row>
    <row r="73" spans="1:1">
      <c r="A73" s="600" t="s">
        <v>593</v>
      </c>
    </row>
    <row r="74" spans="1:1">
      <c r="A74" s="592"/>
    </row>
    <row r="75" spans="1:1">
      <c r="A75" s="796" t="s">
        <v>1329</v>
      </c>
    </row>
    <row r="76" spans="1:1">
      <c r="A76" s="797" t="s">
        <v>1328</v>
      </c>
    </row>
    <row r="77" spans="1:1">
      <c r="A77" s="796" t="s">
        <v>695</v>
      </c>
    </row>
    <row r="78" spans="1:1">
      <c r="A78" s="797" t="s">
        <v>696</v>
      </c>
    </row>
    <row r="79" spans="1:1">
      <c r="A79" s="593"/>
    </row>
    <row r="80" spans="1:1">
      <c r="A80" s="601" t="s">
        <v>594</v>
      </c>
    </row>
    <row r="81" spans="1:1">
      <c r="A81" s="594"/>
    </row>
    <row r="82" spans="1:1">
      <c r="A82" s="766" t="s">
        <v>627</v>
      </c>
    </row>
    <row r="83" spans="1:1">
      <c r="A83" s="795" t="s">
        <v>628</v>
      </c>
    </row>
    <row r="84" spans="1:1" s="243" customFormat="1">
      <c r="A84" s="766" t="s">
        <v>629</v>
      </c>
    </row>
    <row r="85" spans="1:1" s="243" customFormat="1">
      <c r="A85" s="795" t="s">
        <v>630</v>
      </c>
    </row>
    <row r="86" spans="1:1">
      <c r="A86" s="766" t="s">
        <v>836</v>
      </c>
    </row>
    <row r="87" spans="1:1">
      <c r="A87" s="795" t="s">
        <v>837</v>
      </c>
    </row>
    <row r="88" spans="1:1">
      <c r="A88" s="766" t="s">
        <v>844</v>
      </c>
    </row>
    <row r="89" spans="1:1">
      <c r="A89" s="795" t="s">
        <v>845</v>
      </c>
    </row>
    <row r="90" spans="1:1">
      <c r="A90" s="766" t="s">
        <v>846</v>
      </c>
    </row>
    <row r="91" spans="1:1">
      <c r="A91" s="795" t="s">
        <v>847</v>
      </c>
    </row>
    <row r="92" spans="1:1">
      <c r="A92" s="766" t="s">
        <v>848</v>
      </c>
    </row>
    <row r="93" spans="1:1">
      <c r="A93" s="795" t="s">
        <v>849</v>
      </c>
    </row>
    <row r="94" spans="1:1">
      <c r="A94" s="766" t="s">
        <v>850</v>
      </c>
    </row>
    <row r="95" spans="1:1">
      <c r="A95" s="795" t="s">
        <v>851</v>
      </c>
    </row>
    <row r="96" spans="1:1" s="243" customFormat="1">
      <c r="A96" s="766" t="s">
        <v>927</v>
      </c>
    </row>
    <row r="97" spans="1:5" s="243" customFormat="1">
      <c r="A97" s="795" t="s">
        <v>928</v>
      </c>
    </row>
    <row r="98" spans="1:5">
      <c r="A98" s="595"/>
    </row>
    <row r="99" spans="1:5" s="243" customFormat="1">
      <c r="A99" s="696" t="s">
        <v>700</v>
      </c>
    </row>
    <row r="100" spans="1:5" s="243" customFormat="1">
      <c r="A100" s="595"/>
    </row>
    <row r="101" spans="1:5" s="243" customFormat="1">
      <c r="A101" s="798" t="s">
        <v>634</v>
      </c>
      <c r="E101" s="133"/>
    </row>
    <row r="102" spans="1:5" s="243" customFormat="1">
      <c r="A102" s="795" t="s">
        <v>635</v>
      </c>
      <c r="E102" s="133"/>
    </row>
    <row r="103" spans="1:5" s="243" customFormat="1">
      <c r="A103" s="798" t="s">
        <v>636</v>
      </c>
      <c r="E103" s="133"/>
    </row>
    <row r="104" spans="1:5" s="243" customFormat="1">
      <c r="A104" s="795" t="s">
        <v>637</v>
      </c>
      <c r="E104" s="133"/>
    </row>
    <row r="105" spans="1:5" s="243" customFormat="1">
      <c r="A105" s="798" t="s">
        <v>638</v>
      </c>
      <c r="E105" s="133"/>
    </row>
    <row r="106" spans="1:5" s="243" customFormat="1">
      <c r="A106" s="795" t="s">
        <v>639</v>
      </c>
      <c r="E106" s="673"/>
    </row>
    <row r="107" spans="1:5" s="243" customFormat="1">
      <c r="A107" s="798" t="s">
        <v>818</v>
      </c>
      <c r="E107" s="673"/>
    </row>
    <row r="108" spans="1:5" s="243" customFormat="1">
      <c r="A108" s="795" t="s">
        <v>819</v>
      </c>
      <c r="E108" s="673"/>
    </row>
    <row r="109" spans="1:5" s="243" customFormat="1">
      <c r="A109" s="595"/>
      <c r="E109" s="673"/>
    </row>
    <row r="110" spans="1:5">
      <c r="A110" s="618" t="s">
        <v>697</v>
      </c>
      <c r="E110" s="133"/>
    </row>
    <row r="111" spans="1:5">
      <c r="A111" s="592"/>
      <c r="E111" s="673"/>
    </row>
    <row r="112" spans="1:5">
      <c r="A112" s="799" t="s">
        <v>701</v>
      </c>
    </row>
    <row r="113" spans="1:3">
      <c r="A113" s="795" t="s">
        <v>702</v>
      </c>
    </row>
    <row r="114" spans="1:3">
      <c r="A114" s="799" t="s">
        <v>703</v>
      </c>
    </row>
    <row r="115" spans="1:3">
      <c r="A115" s="795" t="s">
        <v>704</v>
      </c>
      <c r="C115" s="604"/>
    </row>
    <row r="116" spans="1:3">
      <c r="A116" s="799" t="s">
        <v>673</v>
      </c>
    </row>
    <row r="117" spans="1:3">
      <c r="A117" s="795" t="s">
        <v>674</v>
      </c>
    </row>
    <row r="118" spans="1:3">
      <c r="A118" s="799" t="s">
        <v>705</v>
      </c>
    </row>
    <row r="119" spans="1:3">
      <c r="A119" s="795" t="s">
        <v>706</v>
      </c>
    </row>
    <row r="120" spans="1:3">
      <c r="A120" s="799" t="s">
        <v>707</v>
      </c>
    </row>
    <row r="121" spans="1:3">
      <c r="A121" s="795" t="s">
        <v>708</v>
      </c>
    </row>
    <row r="122" spans="1:3">
      <c r="A122" s="799" t="s">
        <v>709</v>
      </c>
    </row>
    <row r="123" spans="1:3">
      <c r="A123" s="795" t="s">
        <v>776</v>
      </c>
    </row>
    <row r="124" spans="1:3">
      <c r="A124" s="799" t="s">
        <v>680</v>
      </c>
    </row>
    <row r="125" spans="1:3">
      <c r="A125" s="795" t="s">
        <v>772</v>
      </c>
    </row>
    <row r="126" spans="1:3">
      <c r="A126" s="799" t="s">
        <v>681</v>
      </c>
    </row>
    <row r="127" spans="1:3">
      <c r="A127" s="795" t="s">
        <v>774</v>
      </c>
    </row>
    <row r="128" spans="1:3">
      <c r="A128" s="799" t="s">
        <v>682</v>
      </c>
    </row>
    <row r="129" spans="1:1">
      <c r="A129" s="795" t="s">
        <v>710</v>
      </c>
    </row>
    <row r="130" spans="1:1">
      <c r="A130" s="799" t="s">
        <v>711</v>
      </c>
    </row>
    <row r="131" spans="1:1">
      <c r="A131" s="795" t="s">
        <v>712</v>
      </c>
    </row>
    <row r="132" spans="1:1">
      <c r="A132" s="799" t="s">
        <v>713</v>
      </c>
    </row>
    <row r="133" spans="1:1">
      <c r="A133" s="795" t="s">
        <v>714</v>
      </c>
    </row>
    <row r="134" spans="1:1">
      <c r="A134" s="799" t="s">
        <v>715</v>
      </c>
    </row>
    <row r="135" spans="1:1">
      <c r="A135" s="795" t="s">
        <v>716</v>
      </c>
    </row>
    <row r="136" spans="1:1">
      <c r="A136" s="605"/>
    </row>
    <row r="137" spans="1:1">
      <c r="A137" s="606" t="s">
        <v>698</v>
      </c>
    </row>
    <row r="138" spans="1:1">
      <c r="A138" s="595"/>
    </row>
    <row r="139" spans="1:1">
      <c r="A139" s="1107" t="s">
        <v>648</v>
      </c>
    </row>
    <row r="140" spans="1:1">
      <c r="A140" s="795" t="s">
        <v>649</v>
      </c>
    </row>
    <row r="141" spans="1:1">
      <c r="A141" s="1107" t="s">
        <v>650</v>
      </c>
    </row>
    <row r="142" spans="1:1">
      <c r="A142" s="795" t="s">
        <v>651</v>
      </c>
    </row>
    <row r="143" spans="1:1">
      <c r="A143" s="1107" t="s">
        <v>652</v>
      </c>
    </row>
    <row r="144" spans="1:1">
      <c r="A144" s="795" t="s">
        <v>653</v>
      </c>
    </row>
    <row r="145" spans="1:5">
      <c r="A145" s="1107" t="s">
        <v>654</v>
      </c>
    </row>
    <row r="146" spans="1:5">
      <c r="A146" s="795" t="s">
        <v>906</v>
      </c>
    </row>
    <row r="147" spans="1:5">
      <c r="A147" s="1107" t="s">
        <v>655</v>
      </c>
    </row>
    <row r="148" spans="1:5">
      <c r="A148" s="795" t="s">
        <v>656</v>
      </c>
    </row>
    <row r="149" spans="1:5">
      <c r="A149" s="1107" t="s">
        <v>657</v>
      </c>
    </row>
    <row r="150" spans="1:5">
      <c r="A150" s="795" t="s">
        <v>658</v>
      </c>
    </row>
    <row r="151" spans="1:5">
      <c r="A151" s="1107" t="s">
        <v>659</v>
      </c>
    </row>
    <row r="152" spans="1:5">
      <c r="A152" s="795" t="s">
        <v>660</v>
      </c>
    </row>
    <row r="153" spans="1:5" s="243" customFormat="1">
      <c r="A153" s="1107" t="s">
        <v>786</v>
      </c>
    </row>
    <row r="154" spans="1:5" s="243" customFormat="1">
      <c r="A154" s="795" t="s">
        <v>787</v>
      </c>
    </row>
    <row r="155" spans="1:5">
      <c r="A155" s="607"/>
    </row>
    <row r="156" spans="1:5">
      <c r="A156" s="588" t="s">
        <v>699</v>
      </c>
    </row>
    <row r="157" spans="1:5">
      <c r="A157" s="170"/>
      <c r="B157" s="170"/>
      <c r="C157" s="170"/>
      <c r="D157" s="170"/>
      <c r="E157" s="170"/>
    </row>
    <row r="158" spans="1:5">
      <c r="A158" s="1108" t="s">
        <v>663</v>
      </c>
    </row>
    <row r="159" spans="1:5">
      <c r="A159" s="795" t="s">
        <v>664</v>
      </c>
    </row>
    <row r="160" spans="1:5">
      <c r="A160" s="1108" t="s">
        <v>665</v>
      </c>
    </row>
    <row r="161" spans="1:8">
      <c r="A161" s="795" t="s">
        <v>666</v>
      </c>
      <c r="H161" s="216"/>
    </row>
    <row r="162" spans="1:8">
      <c r="A162" s="1108" t="s">
        <v>667</v>
      </c>
    </row>
    <row r="163" spans="1:8">
      <c r="A163" s="795" t="s">
        <v>668</v>
      </c>
      <c r="F163" s="61"/>
    </row>
    <row r="164" spans="1:8">
      <c r="A164" s="1108" t="s">
        <v>669</v>
      </c>
    </row>
    <row r="165" spans="1:8">
      <c r="A165" s="795" t="s">
        <v>670</v>
      </c>
    </row>
    <row r="166" spans="1:8">
      <c r="A166" s="1108" t="s">
        <v>671</v>
      </c>
    </row>
    <row r="167" spans="1:8" s="243" customFormat="1">
      <c r="A167" s="795" t="s">
        <v>672</v>
      </c>
    </row>
    <row r="168" spans="1:8">
      <c r="A168" s="1108" t="s">
        <v>791</v>
      </c>
    </row>
    <row r="169" spans="1:8" s="243" customFormat="1">
      <c r="A169" s="795" t="s">
        <v>792</v>
      </c>
    </row>
    <row r="170" spans="1:8" s="243" customFormat="1">
      <c r="A170" s="596"/>
    </row>
    <row r="171" spans="1:8">
      <c r="A171" s="597"/>
    </row>
    <row r="172" spans="1:8">
      <c r="A172" s="25" t="s">
        <v>4</v>
      </c>
    </row>
    <row r="173" spans="1:8">
      <c r="A173" s="598" t="s">
        <v>5</v>
      </c>
    </row>
    <row r="174" spans="1:8">
      <c r="A174" s="596"/>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3"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5" t="s">
        <v>1539</v>
      </c>
      <c r="B1" s="555"/>
      <c r="C1" s="506"/>
      <c r="D1" s="506"/>
      <c r="E1" s="179"/>
      <c r="F1" s="179"/>
      <c r="G1" s="179"/>
      <c r="H1" s="179"/>
      <c r="I1" s="179"/>
      <c r="J1" s="179"/>
      <c r="K1" s="179"/>
      <c r="L1" s="179"/>
      <c r="M1" s="179"/>
      <c r="N1" s="179"/>
      <c r="O1" s="179"/>
      <c r="P1" s="179"/>
      <c r="Q1" s="179"/>
    </row>
    <row r="2" spans="1:19" ht="18">
      <c r="A2" s="556" t="s">
        <v>87</v>
      </c>
      <c r="B2" s="556"/>
      <c r="C2" s="506"/>
      <c r="D2" s="506"/>
      <c r="E2" s="179"/>
      <c r="F2" s="179"/>
      <c r="G2" s="179"/>
      <c r="H2" s="179"/>
      <c r="I2" s="179"/>
      <c r="J2" s="179"/>
      <c r="K2" s="179"/>
      <c r="L2" s="179"/>
      <c r="M2" s="179"/>
      <c r="N2" s="179"/>
      <c r="O2" s="179"/>
      <c r="P2" s="179"/>
      <c r="Q2" s="179"/>
    </row>
    <row r="3" spans="1:19" s="243" customFormat="1" ht="18">
      <c r="A3" s="507"/>
      <c r="B3" s="507"/>
      <c r="C3" s="506"/>
      <c r="D3" s="506"/>
      <c r="E3" s="179"/>
      <c r="F3" s="179"/>
      <c r="G3" s="179"/>
      <c r="H3" s="179"/>
      <c r="I3" s="179"/>
      <c r="J3" s="179"/>
      <c r="K3" s="179"/>
      <c r="L3" s="179"/>
      <c r="M3" s="179"/>
      <c r="N3" s="179"/>
      <c r="O3" s="179"/>
      <c r="P3" s="179"/>
      <c r="Q3" s="179"/>
    </row>
    <row r="4" spans="1:19" ht="12.6" customHeight="1">
      <c r="A4" s="133" t="s">
        <v>1690</v>
      </c>
      <c r="B4" s="133"/>
    </row>
    <row r="5" spans="1:19" ht="12.75" customHeight="1">
      <c r="A5" s="485" t="s">
        <v>1691</v>
      </c>
      <c r="B5" s="485"/>
      <c r="I5" s="51"/>
      <c r="K5" s="51"/>
    </row>
    <row r="6" spans="1:19" ht="12.75" customHeight="1">
      <c r="N6" s="906"/>
      <c r="O6" s="906"/>
      <c r="P6" s="906"/>
      <c r="Q6" s="24" t="s">
        <v>1284</v>
      </c>
    </row>
    <row r="7" spans="1:19" ht="24" customHeight="1">
      <c r="A7" s="882"/>
      <c r="B7" s="881"/>
      <c r="C7" s="1238" t="s">
        <v>494</v>
      </c>
      <c r="D7" s="1238"/>
      <c r="E7" s="1238"/>
      <c r="F7" s="1238"/>
      <c r="G7" s="1238"/>
      <c r="H7" s="1238" t="s">
        <v>495</v>
      </c>
      <c r="I7" s="1238"/>
      <c r="J7" s="1238"/>
      <c r="K7" s="1238"/>
      <c r="L7" s="1238"/>
      <c r="M7" s="1238" t="s">
        <v>496</v>
      </c>
      <c r="N7" s="1238"/>
      <c r="O7" s="1238"/>
      <c r="P7" s="1238"/>
      <c r="Q7" s="1238"/>
    </row>
    <row r="8" spans="1:19" ht="24">
      <c r="A8" s="881" t="s">
        <v>1175</v>
      </c>
      <c r="B8" s="881" t="s">
        <v>1176</v>
      </c>
      <c r="C8" s="1239" t="s">
        <v>1294</v>
      </c>
      <c r="D8" s="1239"/>
      <c r="E8" s="1239"/>
      <c r="F8" s="1239" t="s">
        <v>497</v>
      </c>
      <c r="G8" s="1239"/>
      <c r="H8" s="1239" t="s">
        <v>1294</v>
      </c>
      <c r="I8" s="1239"/>
      <c r="J8" s="1239"/>
      <c r="K8" s="1239" t="s">
        <v>498</v>
      </c>
      <c r="L8" s="1239"/>
      <c r="M8" s="1239" t="s">
        <v>1294</v>
      </c>
      <c r="N8" s="1239"/>
      <c r="O8" s="1239"/>
      <c r="P8" s="1239" t="s">
        <v>498</v>
      </c>
      <c r="Q8" s="1239"/>
    </row>
    <row r="9" spans="1:19" ht="54.75" customHeight="1">
      <c r="A9" s="882"/>
      <c r="B9" s="881"/>
      <c r="C9" s="755" t="s">
        <v>1692</v>
      </c>
      <c r="D9" s="755" t="s">
        <v>1693</v>
      </c>
      <c r="E9" s="359" t="s">
        <v>1694</v>
      </c>
      <c r="F9" s="755" t="s">
        <v>1692</v>
      </c>
      <c r="G9" s="755" t="s">
        <v>1693</v>
      </c>
      <c r="H9" s="755" t="s">
        <v>1692</v>
      </c>
      <c r="I9" s="755" t="s">
        <v>1693</v>
      </c>
      <c r="J9" s="1125" t="s">
        <v>1694</v>
      </c>
      <c r="K9" s="755" t="s">
        <v>1692</v>
      </c>
      <c r="L9" s="755" t="s">
        <v>1693</v>
      </c>
      <c r="M9" s="755" t="s">
        <v>1692</v>
      </c>
      <c r="N9" s="755" t="s">
        <v>1693</v>
      </c>
      <c r="O9" s="1125" t="s">
        <v>1694</v>
      </c>
      <c r="P9" s="755" t="s">
        <v>1692</v>
      </c>
      <c r="Q9" s="755" t="s">
        <v>1693</v>
      </c>
    </row>
    <row r="10" spans="1:19">
      <c r="A10" s="80" t="s">
        <v>1474</v>
      </c>
      <c r="B10" s="80" t="s">
        <v>1475</v>
      </c>
      <c r="C10" s="1069">
        <v>200009.01715999999</v>
      </c>
      <c r="D10" s="1069">
        <v>216099.95816000001</v>
      </c>
      <c r="E10" s="1035">
        <v>108.04510777987969</v>
      </c>
      <c r="F10" s="1036">
        <v>0.15122299849228413</v>
      </c>
      <c r="G10" s="1037">
        <v>0.14880735906154371</v>
      </c>
      <c r="H10" s="1122">
        <v>0</v>
      </c>
      <c r="I10" s="1122">
        <v>0</v>
      </c>
      <c r="J10" s="1035">
        <v>0</v>
      </c>
      <c r="K10" s="1036">
        <v>0</v>
      </c>
      <c r="L10" s="1037">
        <v>0</v>
      </c>
      <c r="M10" s="1069">
        <v>200009.01715999999</v>
      </c>
      <c r="N10" s="1069">
        <v>216099.95816000001</v>
      </c>
      <c r="O10" s="1038">
        <v>108.04510777987969</v>
      </c>
      <c r="P10" s="1039">
        <v>0.12547972659873449</v>
      </c>
      <c r="Q10" s="1037">
        <v>0.12562731449484071</v>
      </c>
      <c r="R10" s="62"/>
    </row>
    <row r="11" spans="1:19">
      <c r="A11" s="80" t="s">
        <v>1476</v>
      </c>
      <c r="B11" s="80" t="s">
        <v>1477</v>
      </c>
      <c r="C11" s="1069">
        <v>11338.882820000001</v>
      </c>
      <c r="D11" s="1069">
        <v>11681.908539999999</v>
      </c>
      <c r="E11" s="1035">
        <v>103.02521620026759</v>
      </c>
      <c r="F11" s="1036">
        <v>8.5731127723174035E-3</v>
      </c>
      <c r="G11" s="1037">
        <v>8.0442123794805167E-3</v>
      </c>
      <c r="H11" s="1122">
        <v>32006.803370000001</v>
      </c>
      <c r="I11" s="1122">
        <v>32232.357239999998</v>
      </c>
      <c r="J11" s="1035">
        <v>100.70470601950649</v>
      </c>
      <c r="K11" s="1036">
        <v>0.11795609630112676</v>
      </c>
      <c r="L11" s="1037">
        <v>0.1202905757683187</v>
      </c>
      <c r="M11" s="1069">
        <v>43345.68619</v>
      </c>
      <c r="N11" s="1069">
        <v>43914.265780000002</v>
      </c>
      <c r="O11" s="1038">
        <v>101.31173281582788</v>
      </c>
      <c r="P11" s="1039">
        <v>2.719379820763148E-2</v>
      </c>
      <c r="Q11" s="1037">
        <v>2.5529071476586913E-2</v>
      </c>
      <c r="R11" s="62"/>
      <c r="S11" s="243"/>
    </row>
    <row r="12" spans="1:19">
      <c r="A12" s="80" t="s">
        <v>1478</v>
      </c>
      <c r="B12" s="80" t="s">
        <v>1479</v>
      </c>
      <c r="C12" s="1069">
        <v>136644.06719999999</v>
      </c>
      <c r="D12" s="1069">
        <v>144690.23157</v>
      </c>
      <c r="E12" s="1035">
        <v>105.88841106304541</v>
      </c>
      <c r="F12" s="1036">
        <v>0.10331396984784409</v>
      </c>
      <c r="G12" s="1037">
        <v>9.9634314718346259E-2</v>
      </c>
      <c r="H12" s="1122">
        <v>44092.377479999996</v>
      </c>
      <c r="I12" s="1122">
        <v>41601.875810000005</v>
      </c>
      <c r="J12" s="1035">
        <v>94.351627622870495</v>
      </c>
      <c r="K12" s="1036">
        <v>0.16249560020265505</v>
      </c>
      <c r="L12" s="1037">
        <v>0.15525745005136307</v>
      </c>
      <c r="M12" s="1069">
        <v>180736.44468000002</v>
      </c>
      <c r="N12" s="1069">
        <v>186292.10738</v>
      </c>
      <c r="O12" s="1038">
        <v>103.073902836717</v>
      </c>
      <c r="P12" s="1039">
        <v>0.11338868610474453</v>
      </c>
      <c r="Q12" s="1037">
        <v>0.10829885096232215</v>
      </c>
      <c r="R12" s="62"/>
      <c r="S12" s="243"/>
    </row>
    <row r="13" spans="1:19">
      <c r="A13" s="80" t="s">
        <v>1480</v>
      </c>
      <c r="B13" s="80" t="s">
        <v>1481</v>
      </c>
      <c r="C13" s="1069">
        <v>375026.03382999997</v>
      </c>
      <c r="D13" s="1069">
        <v>427726.21107000002</v>
      </c>
      <c r="E13" s="1035">
        <v>114.052405029537</v>
      </c>
      <c r="F13" s="1036">
        <v>0.28355002266259521</v>
      </c>
      <c r="G13" s="1037">
        <v>0.29453410547910275</v>
      </c>
      <c r="H13" s="1122">
        <v>35193.441760000002</v>
      </c>
      <c r="I13" s="1122">
        <v>26157.40756</v>
      </c>
      <c r="J13" s="1035">
        <v>74.324664630356963</v>
      </c>
      <c r="K13" s="1037">
        <v>0.12969995651929597</v>
      </c>
      <c r="L13" s="1037">
        <v>9.7618973150812985E-2</v>
      </c>
      <c r="M13" s="1069">
        <v>410219.47558999999</v>
      </c>
      <c r="N13" s="1069">
        <v>453883.61862999998</v>
      </c>
      <c r="O13" s="1038">
        <v>110.64409313507113</v>
      </c>
      <c r="P13" s="1039">
        <v>0.25735953495202624</v>
      </c>
      <c r="Q13" s="1037">
        <v>0.26386020889217254</v>
      </c>
      <c r="R13" s="62"/>
      <c r="S13" s="243"/>
    </row>
    <row r="14" spans="1:19">
      <c r="A14" s="80" t="s">
        <v>1482</v>
      </c>
      <c r="B14" s="80" t="s">
        <v>1483</v>
      </c>
      <c r="C14" s="1069">
        <v>203578.32287</v>
      </c>
      <c r="D14" s="1069">
        <v>223135.66346000001</v>
      </c>
      <c r="E14" s="1035">
        <v>109.60678932525092</v>
      </c>
      <c r="F14" s="1036">
        <v>0.15392168237997128</v>
      </c>
      <c r="G14" s="1037">
        <v>0.15365217594046757</v>
      </c>
      <c r="H14" s="1122">
        <v>0</v>
      </c>
      <c r="I14" s="1122">
        <v>0</v>
      </c>
      <c r="J14" s="1035">
        <v>0</v>
      </c>
      <c r="K14" s="1036">
        <v>0</v>
      </c>
      <c r="L14" s="1037">
        <v>0</v>
      </c>
      <c r="M14" s="1069">
        <v>203578.32287</v>
      </c>
      <c r="N14" s="1069">
        <v>223135.66346000001</v>
      </c>
      <c r="O14" s="1038">
        <v>109.60678932525092</v>
      </c>
      <c r="P14" s="1039">
        <v>0.12771900316234971</v>
      </c>
      <c r="Q14" s="1037">
        <v>0.12971744375697455</v>
      </c>
      <c r="R14" s="62"/>
      <c r="S14" s="243"/>
    </row>
    <row r="15" spans="1:19">
      <c r="A15" s="80" t="s">
        <v>1484</v>
      </c>
      <c r="B15" s="80" t="s">
        <v>1485</v>
      </c>
      <c r="C15" s="1069">
        <v>88946.439010000002</v>
      </c>
      <c r="D15" s="1069">
        <v>94622.031599999988</v>
      </c>
      <c r="E15" s="1035">
        <v>106.38091041436959</v>
      </c>
      <c r="F15" s="1036">
        <v>6.7250704009725534E-2</v>
      </c>
      <c r="G15" s="1037">
        <v>6.5157137240206178E-2</v>
      </c>
      <c r="H15" s="1122">
        <v>31547.768840000001</v>
      </c>
      <c r="I15" s="1122">
        <v>33153.479149999999</v>
      </c>
      <c r="J15" s="1035">
        <v>105.08977455154955</v>
      </c>
      <c r="K15" s="1036">
        <v>0.11626439592729394</v>
      </c>
      <c r="L15" s="1037">
        <v>0.12372818611998139</v>
      </c>
      <c r="M15" s="1069">
        <v>120494.20784999999</v>
      </c>
      <c r="N15" s="1069">
        <v>127775.51075</v>
      </c>
      <c r="O15" s="1038">
        <v>106.04286548699859</v>
      </c>
      <c r="P15" s="1039">
        <v>7.559449305055066E-2</v>
      </c>
      <c r="Q15" s="1037">
        <v>7.4280876361133813E-2</v>
      </c>
      <c r="R15" s="62"/>
      <c r="S15" s="243"/>
    </row>
    <row r="16" spans="1:19">
      <c r="A16" s="80" t="s">
        <v>1486</v>
      </c>
      <c r="B16" s="80" t="s">
        <v>1487</v>
      </c>
      <c r="C16" s="1069">
        <v>31788.130229999999</v>
      </c>
      <c r="D16" s="1069">
        <v>35508.797340000005</v>
      </c>
      <c r="E16" s="1035">
        <v>111.70457992678233</v>
      </c>
      <c r="F16" s="1036">
        <v>2.4034398239146978E-2</v>
      </c>
      <c r="G16" s="1037">
        <v>2.4451510313133553E-2</v>
      </c>
      <c r="H16" s="1122">
        <v>28920.990030000001</v>
      </c>
      <c r="I16" s="1122">
        <v>29357.066269999999</v>
      </c>
      <c r="J16" s="1035">
        <v>101.50781919826275</v>
      </c>
      <c r="K16" s="1036">
        <v>0.1065838111249848</v>
      </c>
      <c r="L16" s="1037">
        <v>0.1095600417367113</v>
      </c>
      <c r="M16" s="1069">
        <v>60709.120259999996</v>
      </c>
      <c r="N16" s="1069">
        <v>64865.86361</v>
      </c>
      <c r="O16" s="1038">
        <v>106.84698333989661</v>
      </c>
      <c r="P16" s="1039">
        <v>3.80871018739148E-2</v>
      </c>
      <c r="Q16" s="1037">
        <v>3.7709050557425211E-2</v>
      </c>
      <c r="R16" s="62"/>
      <c r="S16" s="243"/>
    </row>
    <row r="17" spans="1:19">
      <c r="A17" s="80" t="s">
        <v>1488</v>
      </c>
      <c r="B17" s="80" t="s">
        <v>1489</v>
      </c>
      <c r="C17" s="1069">
        <v>0</v>
      </c>
      <c r="D17" s="1069">
        <v>0</v>
      </c>
      <c r="E17" s="1035">
        <v>0</v>
      </c>
      <c r="F17" s="1036">
        <v>0</v>
      </c>
      <c r="G17" s="1037">
        <v>0</v>
      </c>
      <c r="H17" s="1122">
        <v>8177.7916100000002</v>
      </c>
      <c r="I17" s="1122">
        <v>8953.7125399999986</v>
      </c>
      <c r="J17" s="1035">
        <v>109.48814749756137</v>
      </c>
      <c r="K17" s="1036">
        <v>3.0137979214251862E-2</v>
      </c>
      <c r="L17" s="1037">
        <v>3.3415093679962427E-2</v>
      </c>
      <c r="M17" s="1069">
        <v>8177.7916100000002</v>
      </c>
      <c r="N17" s="1069">
        <v>8953.7125399999986</v>
      </c>
      <c r="O17" s="1038">
        <v>109.48814749756137</v>
      </c>
      <c r="P17" s="1039">
        <v>5.1305039641454976E-3</v>
      </c>
      <c r="Q17" s="1037">
        <v>5.2051415036654296E-3</v>
      </c>
      <c r="R17" s="62"/>
      <c r="S17" s="243"/>
    </row>
    <row r="18" spans="1:19">
      <c r="A18" s="80" t="s">
        <v>1655</v>
      </c>
      <c r="B18" s="80" t="s">
        <v>1490</v>
      </c>
      <c r="C18" s="1069">
        <v>43572.408819999997</v>
      </c>
      <c r="D18" s="1069">
        <v>48662.618430000002</v>
      </c>
      <c r="E18" s="1035">
        <v>111.68218546518264</v>
      </c>
      <c r="F18" s="1036">
        <v>3.2944266247861044E-2</v>
      </c>
      <c r="G18" s="1037">
        <v>3.3509287994523435E-2</v>
      </c>
      <c r="H18" s="1122">
        <v>0</v>
      </c>
      <c r="I18" s="1122">
        <v>0</v>
      </c>
      <c r="J18" s="1035">
        <v>0</v>
      </c>
      <c r="K18" s="1036">
        <v>0</v>
      </c>
      <c r="L18" s="1037">
        <v>0</v>
      </c>
      <c r="M18" s="1069">
        <v>43572.408819999997</v>
      </c>
      <c r="N18" s="1069">
        <v>48662.618430000002</v>
      </c>
      <c r="O18" s="1038">
        <v>111.68218546518264</v>
      </c>
      <c r="P18" s="1039">
        <v>2.7336037262800612E-2</v>
      </c>
      <c r="Q18" s="1037">
        <v>2.828947363849893E-2</v>
      </c>
      <c r="R18" s="62"/>
      <c r="S18" s="243"/>
    </row>
    <row r="19" spans="1:19">
      <c r="A19" s="80" t="s">
        <v>1491</v>
      </c>
      <c r="B19" s="80" t="s">
        <v>1492</v>
      </c>
      <c r="C19" s="1069">
        <v>1967.6872499999999</v>
      </c>
      <c r="D19" s="1069">
        <v>2094.1494499999999</v>
      </c>
      <c r="E19" s="1035">
        <v>106.42694615213877</v>
      </c>
      <c r="F19" s="1036">
        <v>1.4877307546689248E-3</v>
      </c>
      <c r="G19" s="1037">
        <v>1.4420403029599747E-3</v>
      </c>
      <c r="H19" s="1122">
        <v>0</v>
      </c>
      <c r="I19" s="1122">
        <v>0</v>
      </c>
      <c r="J19" s="1035">
        <v>0</v>
      </c>
      <c r="K19" s="1036">
        <v>0</v>
      </c>
      <c r="L19" s="1037">
        <v>0</v>
      </c>
      <c r="M19" s="1069">
        <v>1967.6872499999999</v>
      </c>
      <c r="N19" s="1069">
        <v>2094.1494499999999</v>
      </c>
      <c r="O19" s="1038">
        <v>106.42694615213877</v>
      </c>
      <c r="P19" s="1039">
        <v>1.2344686338031487E-3</v>
      </c>
      <c r="Q19" s="1037">
        <v>1.2174105621971568E-3</v>
      </c>
      <c r="R19" s="62"/>
      <c r="S19" s="243"/>
    </row>
    <row r="20" spans="1:19">
      <c r="A20" s="80" t="s">
        <v>1493</v>
      </c>
      <c r="B20" s="80" t="s">
        <v>1494</v>
      </c>
      <c r="C20" s="1069">
        <v>5273.4575199999999</v>
      </c>
      <c r="D20" s="1069">
        <v>6369.7494900000002</v>
      </c>
      <c r="E20" s="1035">
        <v>120.78886510116422</v>
      </c>
      <c r="F20" s="1036">
        <v>3.9871605286582595E-3</v>
      </c>
      <c r="G20" s="1037">
        <v>4.3862368487305172E-3</v>
      </c>
      <c r="H20" s="1122">
        <v>25894.68966</v>
      </c>
      <c r="I20" s="1122">
        <v>24842.745139999999</v>
      </c>
      <c r="J20" s="1035">
        <v>95.937605224035721</v>
      </c>
      <c r="K20" s="1036">
        <v>9.5430851744653669E-2</v>
      </c>
      <c r="L20" s="1037">
        <v>9.2712676715052483E-2</v>
      </c>
      <c r="M20" s="1069">
        <v>31168.14718</v>
      </c>
      <c r="N20" s="1069">
        <v>31212.494629999997</v>
      </c>
      <c r="O20" s="1038">
        <v>100.14228452446623</v>
      </c>
      <c r="P20" s="1039">
        <v>1.9553971327237123E-2</v>
      </c>
      <c r="Q20" s="1037">
        <v>1.814503765960163E-2</v>
      </c>
      <c r="R20" s="62"/>
      <c r="S20" s="243"/>
    </row>
    <row r="21" spans="1:19">
      <c r="A21" s="80" t="s">
        <v>1495</v>
      </c>
      <c r="B21" s="80" t="s">
        <v>1496</v>
      </c>
      <c r="C21" s="1069">
        <v>68784.159109999993</v>
      </c>
      <c r="D21" s="1069">
        <v>71933.222779999996</v>
      </c>
      <c r="E21" s="1035">
        <v>104.57818153299512</v>
      </c>
      <c r="F21" s="1036">
        <v>5.2006389197260743E-2</v>
      </c>
      <c r="G21" s="1037">
        <v>4.9533526067377168E-2</v>
      </c>
      <c r="H21" s="1122">
        <v>7048.3548099999998</v>
      </c>
      <c r="I21" s="1122">
        <v>7165.0359100000005</v>
      </c>
      <c r="J21" s="1035">
        <v>101.65543737716575</v>
      </c>
      <c r="K21" s="1035">
        <v>2.5975615531544722E-2</v>
      </c>
      <c r="L21" s="1037">
        <v>2.6739784763398815E-2</v>
      </c>
      <c r="M21" s="1069">
        <v>75832.513919999998</v>
      </c>
      <c r="N21" s="1069">
        <v>79098.258690000002</v>
      </c>
      <c r="O21" s="1038">
        <v>104.30652315370321</v>
      </c>
      <c r="P21" s="1039">
        <v>4.757507060976314E-2</v>
      </c>
      <c r="Q21" s="1037">
        <v>4.5982895624096479E-2</v>
      </c>
      <c r="R21" s="62"/>
      <c r="S21" s="243"/>
    </row>
    <row r="22" spans="1:19">
      <c r="A22" s="80" t="s">
        <v>1497</v>
      </c>
      <c r="B22" s="80" t="s">
        <v>1498</v>
      </c>
      <c r="C22" s="1069">
        <v>71294.107499999998</v>
      </c>
      <c r="D22" s="1069">
        <v>76294.859249999994</v>
      </c>
      <c r="E22" s="1035">
        <v>107.01425675326675</v>
      </c>
      <c r="F22" s="1036">
        <v>5.3904113244837286E-2</v>
      </c>
      <c r="G22" s="1037">
        <v>5.2536967668261991E-2</v>
      </c>
      <c r="H22" s="1122">
        <v>21661.675050000002</v>
      </c>
      <c r="I22" s="1122">
        <v>20087.088589999999</v>
      </c>
      <c r="J22" s="1035">
        <v>92.731003228672279</v>
      </c>
      <c r="K22" s="1035">
        <v>7.983073469425056E-2</v>
      </c>
      <c r="L22" s="1037">
        <v>7.4964652259492184E-2</v>
      </c>
      <c r="M22" s="1069">
        <v>92955.782550000004</v>
      </c>
      <c r="N22" s="1069">
        <v>96381.947840000008</v>
      </c>
      <c r="O22" s="1038">
        <v>103.68580113685462</v>
      </c>
      <c r="P22" s="1039">
        <v>5.8317701600496256E-2</v>
      </c>
      <c r="Q22" s="1037">
        <v>5.6030576664693847E-2</v>
      </c>
      <c r="R22" s="62"/>
      <c r="S22" s="243"/>
    </row>
    <row r="23" spans="1:19">
      <c r="A23" s="80" t="s">
        <v>1499</v>
      </c>
      <c r="B23" s="80" t="s">
        <v>1500</v>
      </c>
      <c r="C23" s="1069">
        <v>84387.069279999996</v>
      </c>
      <c r="D23" s="1069">
        <v>93393.443189999991</v>
      </c>
      <c r="E23" s="1035">
        <v>110.67269427276405</v>
      </c>
      <c r="F23" s="1036">
        <v>6.380345162282941E-2</v>
      </c>
      <c r="G23" s="1037">
        <v>6.4311125985866385E-2</v>
      </c>
      <c r="H23" s="1122">
        <v>36801.161810000005</v>
      </c>
      <c r="I23" s="1122">
        <v>44403.367299999998</v>
      </c>
      <c r="J23" s="1035">
        <v>120.65751491555964</v>
      </c>
      <c r="K23" s="1035">
        <v>0.13562495873994271</v>
      </c>
      <c r="L23" s="1037">
        <v>0.16571256575490645</v>
      </c>
      <c r="M23" s="1069">
        <v>121188.23109</v>
      </c>
      <c r="N23" s="1069">
        <v>137796.81049</v>
      </c>
      <c r="O23" s="1038">
        <v>113.70477912798785</v>
      </c>
      <c r="P23" s="1039">
        <v>7.6029902651802303E-2</v>
      </c>
      <c r="Q23" s="1037">
        <v>8.0106647845790566E-2</v>
      </c>
      <c r="R23" s="62"/>
      <c r="S23" s="243"/>
    </row>
    <row r="24" spans="1:19" ht="18.75" customHeight="1">
      <c r="A24" s="1015" t="s">
        <v>499</v>
      </c>
      <c r="B24" s="360"/>
      <c r="C24" s="1070">
        <v>1322609.7825999996</v>
      </c>
      <c r="D24" s="1070">
        <v>1452212.84433</v>
      </c>
      <c r="E24" s="1040">
        <v>109.7990400067377</v>
      </c>
      <c r="F24" s="1041">
        <v>1</v>
      </c>
      <c r="G24" s="1042">
        <v>1</v>
      </c>
      <c r="H24" s="1070">
        <v>271345.05442</v>
      </c>
      <c r="I24" s="1070">
        <v>267954.13551000005</v>
      </c>
      <c r="J24" s="1040">
        <v>98.750329569393472</v>
      </c>
      <c r="K24" s="1041">
        <v>1</v>
      </c>
      <c r="L24" s="1042">
        <v>1</v>
      </c>
      <c r="M24" s="1070">
        <v>1593954.83702</v>
      </c>
      <c r="N24" s="1070">
        <v>1720166.9798400002</v>
      </c>
      <c r="O24" s="1043">
        <v>107.91817558996601</v>
      </c>
      <c r="P24" s="1044">
        <v>1</v>
      </c>
      <c r="Q24" s="1042">
        <v>1</v>
      </c>
      <c r="S24" s="243" t="str">
        <f t="shared" ref="S24:S25" si="0">IF(A24=R24,"OK","")</f>
        <v/>
      </c>
    </row>
    <row r="25" spans="1:19" ht="12.75" customHeight="1">
      <c r="A25" s="33" t="s">
        <v>500</v>
      </c>
      <c r="B25" s="33"/>
      <c r="S25" s="243" t="str">
        <f t="shared" si="0"/>
        <v/>
      </c>
    </row>
    <row r="26" spans="1:19" ht="12.75" customHeight="1">
      <c r="N26" s="75"/>
    </row>
    <row r="27" spans="1:19" ht="12.75" customHeight="1">
      <c r="A27" s="1006" t="s">
        <v>1297</v>
      </c>
      <c r="B27" s="264"/>
    </row>
    <row r="28" spans="1:19" ht="12.75" customHeight="1">
      <c r="A28" s="1007" t="s">
        <v>1298</v>
      </c>
      <c r="B28" s="801"/>
    </row>
    <row r="29" spans="1:19">
      <c r="A29" s="508"/>
      <c r="B29" s="877"/>
    </row>
    <row r="30" spans="1:19" ht="12.75" customHeight="1">
      <c r="A30" s="1022"/>
      <c r="B30" s="508"/>
    </row>
    <row r="31" spans="1:19" ht="12.75" customHeight="1">
      <c r="A31" s="49"/>
      <c r="B31" s="802"/>
    </row>
    <row r="32" spans="1:19" ht="12.75" customHeight="1">
      <c r="A32" s="802"/>
      <c r="B32" s="802"/>
    </row>
    <row r="33" spans="1:2" ht="12.75" customHeight="1">
      <c r="A33" s="572" t="s">
        <v>81</v>
      </c>
    </row>
    <row r="34" spans="1:2" ht="12.75" customHeight="1">
      <c r="B34" s="572"/>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1629</v>
      </c>
    </row>
    <row r="101" spans="1:2">
      <c r="A101" s="602"/>
      <c r="B101" s="602"/>
    </row>
    <row r="103" spans="1:2">
      <c r="A103" s="603"/>
      <c r="B103" s="603"/>
    </row>
    <row r="105" spans="1:2">
      <c r="A105" s="603"/>
      <c r="B105" s="603"/>
    </row>
    <row r="107" spans="1:2">
      <c r="A107" s="603"/>
      <c r="B107" s="603"/>
    </row>
    <row r="109" spans="1:2">
      <c r="A109" s="603"/>
      <c r="B109" s="603"/>
    </row>
    <row r="111" spans="1:2">
      <c r="A111" s="603"/>
      <c r="B111" s="603"/>
    </row>
    <row r="113" spans="1:2">
      <c r="A113" s="603"/>
      <c r="B113" s="603"/>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2" t="s">
        <v>1695</v>
      </c>
      <c r="F1" s="179"/>
    </row>
    <row r="2" spans="1:8">
      <c r="A2" s="505" t="s">
        <v>1696</v>
      </c>
    </row>
    <row r="3" spans="1:8" ht="12.75" customHeight="1"/>
    <row r="4" spans="1:8" ht="12.75" customHeight="1">
      <c r="B4" s="754"/>
      <c r="C4" s="753"/>
      <c r="D4" s="753"/>
      <c r="E4" s="753"/>
      <c r="F4" s="24" t="s">
        <v>1296</v>
      </c>
    </row>
    <row r="5" spans="1:8">
      <c r="A5" s="1240" t="s">
        <v>462</v>
      </c>
      <c r="B5" s="1240" t="s">
        <v>463</v>
      </c>
      <c r="C5" s="1241" t="s">
        <v>821</v>
      </c>
      <c r="D5" s="1241"/>
      <c r="E5" s="1242" t="s">
        <v>822</v>
      </c>
      <c r="F5" s="1242"/>
    </row>
    <row r="6" spans="1:8" ht="65.25">
      <c r="A6" s="1240"/>
      <c r="B6" s="1240"/>
      <c r="C6" s="361" t="s">
        <v>464</v>
      </c>
      <c r="D6" s="361" t="s">
        <v>1295</v>
      </c>
      <c r="E6" s="361" t="s">
        <v>465</v>
      </c>
      <c r="F6" s="361" t="s">
        <v>466</v>
      </c>
    </row>
    <row r="7" spans="1:8" ht="22.5">
      <c r="A7" s="81">
        <v>1</v>
      </c>
      <c r="B7" s="82" t="s">
        <v>467</v>
      </c>
      <c r="C7" s="1066">
        <v>3020719</v>
      </c>
      <c r="D7" s="1066">
        <v>66829.259789999996</v>
      </c>
      <c r="E7" s="1066">
        <v>10479</v>
      </c>
      <c r="F7" s="1066">
        <v>10224.314869999998</v>
      </c>
      <c r="G7" s="51"/>
    </row>
    <row r="8" spans="1:8" ht="22.5">
      <c r="A8" s="81">
        <v>2</v>
      </c>
      <c r="B8" s="82" t="s">
        <v>469</v>
      </c>
      <c r="C8" s="1066">
        <v>566830</v>
      </c>
      <c r="D8" s="1066">
        <v>124995.53520999999</v>
      </c>
      <c r="E8" s="1066">
        <v>6037115</v>
      </c>
      <c r="F8" s="1066">
        <v>83190.556639999995</v>
      </c>
      <c r="G8" s="51"/>
    </row>
    <row r="9" spans="1:8" ht="22.5">
      <c r="A9" s="81">
        <v>3</v>
      </c>
      <c r="B9" s="82" t="s">
        <v>468</v>
      </c>
      <c r="C9" s="1066">
        <v>758482</v>
      </c>
      <c r="D9" s="1066">
        <v>284587.99274000002</v>
      </c>
      <c r="E9" s="1066">
        <v>115040</v>
      </c>
      <c r="F9" s="1066">
        <v>151411.28156999999</v>
      </c>
      <c r="G9" s="51"/>
    </row>
    <row r="10" spans="1:8" ht="22.5">
      <c r="A10" s="81">
        <v>4</v>
      </c>
      <c r="B10" s="82" t="s">
        <v>470</v>
      </c>
      <c r="C10" s="1066">
        <v>93</v>
      </c>
      <c r="D10" s="1066">
        <v>689.02581000000009</v>
      </c>
      <c r="E10" s="1066">
        <v>174</v>
      </c>
      <c r="F10" s="1066">
        <v>373.46494999999999</v>
      </c>
    </row>
    <row r="11" spans="1:8" ht="22.5">
      <c r="A11" s="81">
        <v>5</v>
      </c>
      <c r="B11" s="82" t="s">
        <v>471</v>
      </c>
      <c r="C11" s="1066">
        <v>242</v>
      </c>
      <c r="D11" s="1066">
        <v>1976.2104199999999</v>
      </c>
      <c r="E11" s="1066">
        <v>8</v>
      </c>
      <c r="F11" s="354">
        <v>358.29433</v>
      </c>
    </row>
    <row r="12" spans="1:8" ht="22.5">
      <c r="A12" s="81">
        <v>6</v>
      </c>
      <c r="B12" s="82" t="s">
        <v>472</v>
      </c>
      <c r="C12" s="1066">
        <v>23209</v>
      </c>
      <c r="D12" s="1066">
        <v>29523.721980000002</v>
      </c>
      <c r="E12" s="1066">
        <v>1256</v>
      </c>
      <c r="F12" s="1066">
        <v>16053.022560000001</v>
      </c>
    </row>
    <row r="13" spans="1:8" ht="22.5">
      <c r="A13" s="81">
        <v>7</v>
      </c>
      <c r="B13" s="82" t="s">
        <v>473</v>
      </c>
      <c r="C13" s="1066">
        <v>20699</v>
      </c>
      <c r="D13" s="1066">
        <v>5869.3487699999996</v>
      </c>
      <c r="E13" s="1066">
        <v>1794</v>
      </c>
      <c r="F13" s="1066">
        <v>1831.7831200000001</v>
      </c>
    </row>
    <row r="14" spans="1:8" ht="22.5">
      <c r="A14" s="81">
        <v>8</v>
      </c>
      <c r="B14" s="82" t="s">
        <v>474</v>
      </c>
      <c r="C14" s="1066">
        <v>752729</v>
      </c>
      <c r="D14" s="1066">
        <v>136597.33068000001</v>
      </c>
      <c r="E14" s="1066">
        <v>24521</v>
      </c>
      <c r="F14" s="1066">
        <v>56684.011130000006</v>
      </c>
      <c r="H14" s="243"/>
    </row>
    <row r="15" spans="1:8" ht="22.5">
      <c r="A15" s="81">
        <v>9</v>
      </c>
      <c r="B15" s="82" t="s">
        <v>475</v>
      </c>
      <c r="C15" s="1066">
        <v>811703</v>
      </c>
      <c r="D15" s="1066">
        <v>125672.73109999999</v>
      </c>
      <c r="E15" s="1066">
        <v>44758</v>
      </c>
      <c r="F15" s="1066">
        <v>53603.801369999994</v>
      </c>
    </row>
    <row r="16" spans="1:8" ht="22.5">
      <c r="A16" s="81">
        <v>10</v>
      </c>
      <c r="B16" s="82" t="s">
        <v>476</v>
      </c>
      <c r="C16" s="1066">
        <v>3191845</v>
      </c>
      <c r="D16" s="1066">
        <v>514107.24902999995</v>
      </c>
      <c r="E16" s="1066">
        <v>111655</v>
      </c>
      <c r="F16" s="1066">
        <v>279923.32238999999</v>
      </c>
    </row>
    <row r="17" spans="1:6" ht="22.5">
      <c r="A17" s="81">
        <v>11</v>
      </c>
      <c r="B17" s="82" t="s">
        <v>477</v>
      </c>
      <c r="C17" s="1066">
        <v>3340</v>
      </c>
      <c r="D17" s="1066">
        <v>861.25078000000008</v>
      </c>
      <c r="E17" s="1066">
        <v>1</v>
      </c>
      <c r="F17" s="1066">
        <v>7.4517700000000007</v>
      </c>
    </row>
    <row r="18" spans="1:6" ht="22.5">
      <c r="A18" s="81">
        <v>12</v>
      </c>
      <c r="B18" s="82" t="s">
        <v>478</v>
      </c>
      <c r="C18" s="1066">
        <v>71177</v>
      </c>
      <c r="D18" s="1066">
        <v>6083.0276900000008</v>
      </c>
      <c r="E18" s="1066">
        <v>358</v>
      </c>
      <c r="F18" s="1066">
        <v>1518.08296</v>
      </c>
    </row>
    <row r="19" spans="1:6" ht="22.5">
      <c r="A19" s="81">
        <v>13</v>
      </c>
      <c r="B19" s="82" t="s">
        <v>479</v>
      </c>
      <c r="C19" s="1066">
        <v>359691</v>
      </c>
      <c r="D19" s="1066">
        <v>85343.562700000009</v>
      </c>
      <c r="E19" s="1066">
        <v>9077</v>
      </c>
      <c r="F19" s="1066">
        <v>23316.307410000001</v>
      </c>
    </row>
    <row r="20" spans="1:6" ht="22.5">
      <c r="A20" s="81">
        <v>14</v>
      </c>
      <c r="B20" s="82" t="s">
        <v>480</v>
      </c>
      <c r="C20" s="1066">
        <v>44125</v>
      </c>
      <c r="D20" s="1066">
        <v>17402.04075</v>
      </c>
      <c r="E20" s="1066">
        <v>529</v>
      </c>
      <c r="F20" s="1066">
        <v>-4762.1674400000002</v>
      </c>
    </row>
    <row r="21" spans="1:6" ht="22.5">
      <c r="A21" s="81">
        <v>15</v>
      </c>
      <c r="B21" s="82" t="s">
        <v>481</v>
      </c>
      <c r="C21" s="1066">
        <v>1201</v>
      </c>
      <c r="D21" s="1066">
        <v>1409.6295500000001</v>
      </c>
      <c r="E21" s="1066">
        <v>348</v>
      </c>
      <c r="F21" s="1066">
        <v>561.79279000000008</v>
      </c>
    </row>
    <row r="22" spans="1:6" ht="22.5">
      <c r="A22" s="81">
        <v>16</v>
      </c>
      <c r="B22" s="82" t="s">
        <v>482</v>
      </c>
      <c r="C22" s="1066">
        <v>352400</v>
      </c>
      <c r="D22" s="1066">
        <v>24880.794850000002</v>
      </c>
      <c r="E22" s="1066">
        <v>6213</v>
      </c>
      <c r="F22" s="1066">
        <v>5241.1270400000003</v>
      </c>
    </row>
    <row r="23" spans="1:6" ht="22.5">
      <c r="A23" s="81">
        <v>17</v>
      </c>
      <c r="B23" s="82" t="s">
        <v>483</v>
      </c>
      <c r="C23" s="1066">
        <v>13899</v>
      </c>
      <c r="D23" s="1066">
        <v>308.86532</v>
      </c>
      <c r="E23" s="1066">
        <v>16</v>
      </c>
      <c r="F23" s="1066">
        <v>-2.0048699999999999</v>
      </c>
    </row>
    <row r="24" spans="1:6" ht="22.5">
      <c r="A24" s="81">
        <v>18</v>
      </c>
      <c r="B24" s="82" t="s">
        <v>484</v>
      </c>
      <c r="C24" s="1066">
        <v>1182372</v>
      </c>
      <c r="D24" s="1066">
        <v>25075.267159999999</v>
      </c>
      <c r="E24" s="1066">
        <v>389277</v>
      </c>
      <c r="F24" s="1066">
        <v>13614.421550000001</v>
      </c>
    </row>
    <row r="25" spans="1:6" ht="22.5">
      <c r="A25" s="81">
        <v>19</v>
      </c>
      <c r="B25" s="82" t="s">
        <v>485</v>
      </c>
      <c r="C25" s="1066">
        <v>748956</v>
      </c>
      <c r="D25" s="1066">
        <v>187684.46225000001</v>
      </c>
      <c r="E25" s="1066">
        <v>51416</v>
      </c>
      <c r="F25" s="1066">
        <v>271248.59827999998</v>
      </c>
    </row>
    <row r="26" spans="1:6" ht="22.5">
      <c r="A26" s="81">
        <v>20</v>
      </c>
      <c r="B26" s="82" t="s">
        <v>486</v>
      </c>
      <c r="C26" s="1066">
        <v>2503</v>
      </c>
      <c r="D26" s="1066">
        <v>713.10478000000001</v>
      </c>
      <c r="E26" s="1066">
        <v>1930</v>
      </c>
      <c r="F26" s="1066">
        <v>2129.0898999999999</v>
      </c>
    </row>
    <row r="27" spans="1:6" ht="33.75">
      <c r="A27" s="81">
        <v>21</v>
      </c>
      <c r="B27" s="82" t="s">
        <v>487</v>
      </c>
      <c r="C27" s="1066">
        <v>522778</v>
      </c>
      <c r="D27" s="1066">
        <v>15033.481109999999</v>
      </c>
      <c r="E27" s="1066">
        <v>1402</v>
      </c>
      <c r="F27" s="1066">
        <v>1376.8561299999999</v>
      </c>
    </row>
    <row r="28" spans="1:6" ht="22.5">
      <c r="A28" s="81">
        <v>22</v>
      </c>
      <c r="B28" s="82" t="s">
        <v>488</v>
      </c>
      <c r="C28" s="1066">
        <v>1188</v>
      </c>
      <c r="D28" s="1066">
        <v>214.17411999999999</v>
      </c>
      <c r="E28" s="1066">
        <v>150</v>
      </c>
      <c r="F28" s="1066">
        <v>927.29921999999999</v>
      </c>
    </row>
    <row r="29" spans="1:6" ht="45">
      <c r="A29" s="81">
        <v>23</v>
      </c>
      <c r="B29" s="82" t="s">
        <v>489</v>
      </c>
      <c r="C29" s="1066">
        <v>88092</v>
      </c>
      <c r="D29" s="1066">
        <v>64308.913249999998</v>
      </c>
      <c r="E29" s="1066">
        <v>4380</v>
      </c>
      <c r="F29" s="1066">
        <v>21964.056829999998</v>
      </c>
    </row>
    <row r="30" spans="1:6" ht="22.5">
      <c r="A30" s="81">
        <v>24</v>
      </c>
      <c r="B30" s="82" t="s">
        <v>490</v>
      </c>
      <c r="C30" s="1066">
        <v>0</v>
      </c>
      <c r="D30" s="1066">
        <v>0</v>
      </c>
      <c r="E30" s="1066">
        <v>0</v>
      </c>
      <c r="F30" s="1066">
        <v>0</v>
      </c>
    </row>
    <row r="31" spans="1:6" ht="22.5">
      <c r="A31" s="81">
        <v>25</v>
      </c>
      <c r="B31" s="82" t="s">
        <v>491</v>
      </c>
      <c r="C31" s="1066">
        <v>0</v>
      </c>
      <c r="D31" s="1066">
        <v>0</v>
      </c>
      <c r="E31" s="1066">
        <v>0</v>
      </c>
      <c r="F31" s="1066">
        <v>0</v>
      </c>
    </row>
    <row r="32" spans="1:6" ht="22.5">
      <c r="A32" s="364"/>
      <c r="B32" s="365" t="s">
        <v>492</v>
      </c>
      <c r="C32" s="1067">
        <v>11174756</v>
      </c>
      <c r="D32" s="1067">
        <v>1452212.84433</v>
      </c>
      <c r="E32" s="1067">
        <v>6752619</v>
      </c>
      <c r="F32" s="1067">
        <v>693148.86413999996</v>
      </c>
    </row>
    <row r="33" spans="1:7" ht="22.5">
      <c r="A33" s="364"/>
      <c r="B33" s="365" t="s">
        <v>493</v>
      </c>
      <c r="C33" s="1067">
        <v>1363517</v>
      </c>
      <c r="D33" s="1067">
        <v>267954.13550999999</v>
      </c>
      <c r="E33" s="1067">
        <v>59278</v>
      </c>
      <c r="F33" s="1067">
        <v>297645.90036000003</v>
      </c>
    </row>
    <row r="34" spans="1:7">
      <c r="A34" s="362"/>
      <c r="B34" s="363" t="s">
        <v>258</v>
      </c>
      <c r="C34" s="1068">
        <v>12538273</v>
      </c>
      <c r="D34" s="1068">
        <v>1720166.9798399999</v>
      </c>
      <c r="E34" s="1068">
        <v>6811897</v>
      </c>
      <c r="F34" s="1068">
        <v>990794.76450000005</v>
      </c>
    </row>
    <row r="35" spans="1:7" ht="12.75" customHeight="1">
      <c r="A35" s="33" t="s">
        <v>461</v>
      </c>
      <c r="F35" s="243"/>
    </row>
    <row r="36" spans="1:7" ht="12.75" customHeight="1">
      <c r="G36" s="75"/>
    </row>
    <row r="37" spans="1:7" s="997" customFormat="1" ht="12.75" customHeight="1">
      <c r="A37" s="264" t="s">
        <v>1299</v>
      </c>
      <c r="G37" s="75"/>
    </row>
    <row r="38" spans="1:7" s="997" customFormat="1" ht="12.75" customHeight="1">
      <c r="A38" s="1008" t="s">
        <v>1300</v>
      </c>
      <c r="G38" s="75"/>
    </row>
    <row r="39" spans="1:7" ht="12.75" customHeight="1"/>
    <row r="40" spans="1:7" ht="12.75" customHeight="1">
      <c r="A40" s="572" t="s">
        <v>81</v>
      </c>
      <c r="F40" s="34" t="s">
        <v>1630</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7" t="s">
        <v>88</v>
      </c>
      <c r="B1" s="179"/>
      <c r="C1" s="179"/>
      <c r="D1" s="179"/>
      <c r="E1" s="179"/>
      <c r="F1" s="179"/>
      <c r="G1" s="179"/>
    </row>
    <row r="2" spans="1:7">
      <c r="A2" s="558" t="s">
        <v>89</v>
      </c>
      <c r="B2" s="179"/>
      <c r="C2" s="179"/>
      <c r="D2" s="179"/>
      <c r="E2" s="179"/>
      <c r="F2" s="179"/>
      <c r="G2" s="179"/>
    </row>
    <row r="3" spans="1:7" s="243" customFormat="1">
      <c r="A3" s="504"/>
      <c r="B3" s="179"/>
      <c r="C3" s="179"/>
      <c r="D3" s="179"/>
      <c r="E3" s="179"/>
      <c r="F3" s="179"/>
      <c r="G3" s="179"/>
    </row>
    <row r="4" spans="1:7" ht="12.75" customHeight="1">
      <c r="A4" s="23" t="s">
        <v>627</v>
      </c>
    </row>
    <row r="5" spans="1:7" ht="12.75" customHeight="1">
      <c r="A5" s="486" t="s">
        <v>628</v>
      </c>
      <c r="B5" s="179"/>
    </row>
    <row r="6" spans="1:7" ht="53.25" customHeight="1">
      <c r="A6" s="758" t="s">
        <v>1273</v>
      </c>
      <c r="B6" s="1243" t="s">
        <v>445</v>
      </c>
      <c r="C6" s="1244"/>
      <c r="D6" s="1245"/>
      <c r="E6" s="1243" t="s">
        <v>798</v>
      </c>
      <c r="F6" s="1244"/>
      <c r="G6" s="1245"/>
    </row>
    <row r="7" spans="1:7" s="243" customFormat="1">
      <c r="A7" s="1246" t="s">
        <v>808</v>
      </c>
      <c r="B7" s="373" t="str">
        <f>Naslovnica!A20</f>
        <v>Listopad 2025.</v>
      </c>
      <c r="C7" s="1247" t="s">
        <v>809</v>
      </c>
      <c r="D7" s="1249" t="s">
        <v>804</v>
      </c>
      <c r="E7" s="373" t="str">
        <f>$B$7</f>
        <v>Listopad 2025.</v>
      </c>
      <c r="F7" s="1247" t="s">
        <v>809</v>
      </c>
      <c r="G7" s="1249" t="s">
        <v>804</v>
      </c>
    </row>
    <row r="8" spans="1:7" s="243" customFormat="1">
      <c r="A8" s="1246"/>
      <c r="B8" s="745" t="str">
        <f>Naslovnica!A24</f>
        <v>October 2025</v>
      </c>
      <c r="C8" s="1248"/>
      <c r="D8" s="1246"/>
      <c r="E8" s="745" t="str">
        <f>$B$8</f>
        <v>October 2025</v>
      </c>
      <c r="F8" s="1248"/>
      <c r="G8" s="1246"/>
    </row>
    <row r="9" spans="1:7" ht="25.5">
      <c r="A9" s="223" t="s">
        <v>448</v>
      </c>
      <c r="B9" s="231">
        <v>60367838.670000002</v>
      </c>
      <c r="C9" s="227">
        <v>523387730.79999995</v>
      </c>
      <c r="D9" s="234">
        <v>-0.19058578453367647</v>
      </c>
      <c r="E9" s="231">
        <v>1302829.6000000001</v>
      </c>
      <c r="F9" s="226">
        <v>3464373</v>
      </c>
      <c r="G9" s="237">
        <v>6.084985262608356</v>
      </c>
    </row>
    <row r="10" spans="1:7">
      <c r="A10" s="83" t="s">
        <v>450</v>
      </c>
      <c r="B10" s="232">
        <v>55751969.990000002</v>
      </c>
      <c r="C10" s="172">
        <v>446423822.61000001</v>
      </c>
      <c r="D10" s="235">
        <v>-0.20135239776187586</v>
      </c>
      <c r="E10" s="232">
        <v>1302829.6000000001</v>
      </c>
      <c r="F10" s="173">
        <v>3464373</v>
      </c>
      <c r="G10" s="235">
        <v>6.084985262608356</v>
      </c>
    </row>
    <row r="11" spans="1:7">
      <c r="A11" s="83" t="s">
        <v>449</v>
      </c>
      <c r="B11" s="232">
        <v>1016453.14</v>
      </c>
      <c r="C11" s="172">
        <v>22581226.320000004</v>
      </c>
      <c r="D11" s="235">
        <v>-7.2706746186511961E-2</v>
      </c>
      <c r="E11" s="232" t="s">
        <v>138</v>
      </c>
      <c r="F11" s="173" t="s">
        <v>138</v>
      </c>
      <c r="G11" s="235" t="s">
        <v>138</v>
      </c>
    </row>
    <row r="12" spans="1:7">
      <c r="A12" s="83" t="s">
        <v>451</v>
      </c>
      <c r="B12" s="232" t="s">
        <v>138</v>
      </c>
      <c r="C12" s="173" t="s">
        <v>138</v>
      </c>
      <c r="D12" s="236">
        <v>0</v>
      </c>
      <c r="E12" s="232" t="s">
        <v>138</v>
      </c>
      <c r="F12" s="173" t="s">
        <v>138</v>
      </c>
      <c r="G12" s="235" t="s">
        <v>138</v>
      </c>
    </row>
    <row r="13" spans="1:7">
      <c r="A13" s="83" t="s">
        <v>1441</v>
      </c>
      <c r="B13" s="232">
        <v>954800.6</v>
      </c>
      <c r="C13" s="173">
        <v>9943500.3999999985</v>
      </c>
      <c r="D13" s="236">
        <v>0.78244446385941191</v>
      </c>
      <c r="E13" s="232" t="s">
        <v>138</v>
      </c>
      <c r="F13" s="173" t="s">
        <v>138</v>
      </c>
      <c r="G13" s="235" t="s">
        <v>138</v>
      </c>
    </row>
    <row r="14" spans="1:7">
      <c r="A14" s="83" t="s">
        <v>452</v>
      </c>
      <c r="B14" s="232" t="s">
        <v>138</v>
      </c>
      <c r="C14" s="173" t="s">
        <v>138</v>
      </c>
      <c r="D14" s="236">
        <v>0</v>
      </c>
      <c r="E14" s="232" t="s">
        <v>138</v>
      </c>
      <c r="F14" s="173" t="s">
        <v>138</v>
      </c>
      <c r="G14" s="235" t="s">
        <v>138</v>
      </c>
    </row>
    <row r="15" spans="1:7" s="243" customFormat="1">
      <c r="A15" s="83" t="s">
        <v>923</v>
      </c>
      <c r="B15" s="232">
        <v>2644614.94</v>
      </c>
      <c r="C15" s="173">
        <v>44439181.469999991</v>
      </c>
      <c r="D15" s="236">
        <v>-0.15839324525893828</v>
      </c>
      <c r="E15" s="232" t="s">
        <v>138</v>
      </c>
      <c r="F15" s="173" t="s">
        <v>138</v>
      </c>
      <c r="G15" s="235" t="s">
        <v>138</v>
      </c>
    </row>
    <row r="16" spans="1:7">
      <c r="A16" s="807" t="s">
        <v>919</v>
      </c>
      <c r="B16" s="808">
        <v>13980713.039999999</v>
      </c>
      <c r="C16" s="809">
        <v>166733575.47999999</v>
      </c>
      <c r="D16" s="810">
        <v>-0.46220704511306543</v>
      </c>
      <c r="E16" s="232" t="s">
        <v>138</v>
      </c>
      <c r="F16" s="173" t="s">
        <v>138</v>
      </c>
      <c r="G16" s="235" t="s">
        <v>138</v>
      </c>
    </row>
    <row r="17" spans="1:10">
      <c r="A17" s="807" t="s">
        <v>920</v>
      </c>
      <c r="B17" s="808" t="s">
        <v>138</v>
      </c>
      <c r="C17" s="809">
        <v>9318750</v>
      </c>
      <c r="D17" s="810">
        <v>-1</v>
      </c>
      <c r="E17" s="232" t="s">
        <v>138</v>
      </c>
      <c r="F17" s="173" t="s">
        <v>138</v>
      </c>
      <c r="G17" s="235" t="s">
        <v>138</v>
      </c>
    </row>
    <row r="18" spans="1:10" ht="18.75" customHeight="1">
      <c r="A18" s="366" t="s">
        <v>453</v>
      </c>
      <c r="B18" s="367">
        <v>74348551.710000008</v>
      </c>
      <c r="C18" s="368">
        <v>699440056.27999997</v>
      </c>
      <c r="D18" s="369">
        <v>-0.29010048897322205</v>
      </c>
      <c r="E18" s="367">
        <v>1302829.6000000001</v>
      </c>
      <c r="F18" s="718">
        <v>3464373</v>
      </c>
      <c r="G18" s="369">
        <v>6.084985262608356</v>
      </c>
      <c r="J18" s="75"/>
    </row>
    <row r="19" spans="1:10" ht="15" customHeight="1">
      <c r="A19" s="1250" t="s">
        <v>807</v>
      </c>
      <c r="B19" s="370" t="str">
        <f>B7</f>
        <v>Listopad 2025.</v>
      </c>
      <c r="C19" s="1248" t="s">
        <v>809</v>
      </c>
      <c r="D19" s="1246" t="s">
        <v>804</v>
      </c>
      <c r="E19" s="746" t="str">
        <f>E7</f>
        <v>Listopad 2025.</v>
      </c>
      <c r="F19" s="1248" t="s">
        <v>809</v>
      </c>
      <c r="G19" s="1246" t="s">
        <v>804</v>
      </c>
    </row>
    <row r="20" spans="1:10" s="243" customFormat="1">
      <c r="A20" s="1250"/>
      <c r="B20" s="745" t="str">
        <f>B8</f>
        <v>October 2025</v>
      </c>
      <c r="C20" s="1248"/>
      <c r="D20" s="1246"/>
      <c r="E20" s="748" t="str">
        <f>E8</f>
        <v>October 2025</v>
      </c>
      <c r="F20" s="1248"/>
      <c r="G20" s="1246"/>
    </row>
    <row r="21" spans="1:10" ht="25.5">
      <c r="A21" s="224" t="s">
        <v>454</v>
      </c>
      <c r="B21" s="231">
        <v>4822870</v>
      </c>
      <c r="C21" s="226">
        <v>51528274.210000001</v>
      </c>
      <c r="D21" s="237">
        <v>6.6914344356494793E-2</v>
      </c>
      <c r="E21" s="231">
        <v>1384</v>
      </c>
      <c r="F21" s="226">
        <v>7957</v>
      </c>
      <c r="G21" s="237">
        <v>0.55331088664422001</v>
      </c>
    </row>
    <row r="22" spans="1:10">
      <c r="A22" s="83" t="s">
        <v>450</v>
      </c>
      <c r="B22" s="232">
        <v>1370879</v>
      </c>
      <c r="C22" s="173">
        <v>15379863</v>
      </c>
      <c r="D22" s="235">
        <v>-0.3001341655545765</v>
      </c>
      <c r="E22" s="232">
        <v>1384</v>
      </c>
      <c r="F22" s="173">
        <v>7957</v>
      </c>
      <c r="G22" s="235">
        <v>0.55331088664422001</v>
      </c>
    </row>
    <row r="23" spans="1:10">
      <c r="A23" s="83" t="s">
        <v>449</v>
      </c>
      <c r="B23" s="232">
        <v>2416450</v>
      </c>
      <c r="C23" s="173">
        <v>24698542.210000001</v>
      </c>
      <c r="D23" s="235">
        <v>0.23952295460374451</v>
      </c>
      <c r="E23" s="232" t="s">
        <v>138</v>
      </c>
      <c r="F23" s="173" t="s">
        <v>138</v>
      </c>
      <c r="G23" s="235" t="s">
        <v>138</v>
      </c>
    </row>
    <row r="24" spans="1:10">
      <c r="A24" s="83" t="s">
        <v>451</v>
      </c>
      <c r="B24" s="232" t="s">
        <v>138</v>
      </c>
      <c r="C24" s="173" t="s">
        <v>138</v>
      </c>
      <c r="D24" s="236">
        <v>0</v>
      </c>
      <c r="E24" s="232" t="s">
        <v>138</v>
      </c>
      <c r="F24" s="173" t="s">
        <v>138</v>
      </c>
      <c r="G24" s="235" t="s">
        <v>138</v>
      </c>
    </row>
    <row r="25" spans="1:10">
      <c r="A25" s="83" t="s">
        <v>1441</v>
      </c>
      <c r="B25" s="232">
        <v>966000</v>
      </c>
      <c r="C25" s="173">
        <v>10082000</v>
      </c>
      <c r="D25" s="236">
        <v>0.77900552486187835</v>
      </c>
      <c r="E25" s="232" t="s">
        <v>138</v>
      </c>
      <c r="F25" s="173" t="s">
        <v>138</v>
      </c>
      <c r="G25" s="235" t="s">
        <v>138</v>
      </c>
    </row>
    <row r="26" spans="1:10">
      <c r="A26" s="83" t="s">
        <v>452</v>
      </c>
      <c r="B26" s="232" t="s">
        <v>138</v>
      </c>
      <c r="C26" s="173" t="s">
        <v>138</v>
      </c>
      <c r="D26" s="236">
        <v>0</v>
      </c>
      <c r="E26" s="232" t="s">
        <v>138</v>
      </c>
      <c r="F26" s="173" t="s">
        <v>138</v>
      </c>
      <c r="G26" s="235" t="s">
        <v>138</v>
      </c>
    </row>
    <row r="27" spans="1:10" s="243" customFormat="1">
      <c r="A27" s="83" t="s">
        <v>923</v>
      </c>
      <c r="B27" s="232">
        <v>69541</v>
      </c>
      <c r="C27" s="173">
        <v>1367869</v>
      </c>
      <c r="D27" s="236">
        <v>6.1345255147069455E-3</v>
      </c>
      <c r="E27" s="232" t="s">
        <v>138</v>
      </c>
      <c r="F27" s="173" t="s">
        <v>138</v>
      </c>
      <c r="G27" s="235" t="s">
        <v>138</v>
      </c>
    </row>
    <row r="28" spans="1:10">
      <c r="A28" s="807" t="s">
        <v>921</v>
      </c>
      <c r="B28" s="808">
        <v>539162</v>
      </c>
      <c r="C28" s="809">
        <v>3511244</v>
      </c>
      <c r="D28" s="856">
        <v>1.2422014380710387</v>
      </c>
      <c r="E28" s="232" t="s">
        <v>138</v>
      </c>
      <c r="F28" s="173" t="s">
        <v>138</v>
      </c>
      <c r="G28" s="235" t="s">
        <v>138</v>
      </c>
    </row>
    <row r="29" spans="1:10">
      <c r="A29" s="807" t="s">
        <v>922</v>
      </c>
      <c r="B29" s="808" t="s">
        <v>138</v>
      </c>
      <c r="C29" s="809">
        <v>10000000</v>
      </c>
      <c r="D29" s="810">
        <v>-1</v>
      </c>
      <c r="E29" s="232" t="s">
        <v>138</v>
      </c>
      <c r="F29" s="173" t="s">
        <v>138</v>
      </c>
      <c r="G29" s="235" t="s">
        <v>138</v>
      </c>
    </row>
    <row r="30" spans="1:10" ht="18.75" customHeight="1">
      <c r="A30" s="366" t="s">
        <v>455</v>
      </c>
      <c r="B30" s="367">
        <v>5362032</v>
      </c>
      <c r="C30" s="371">
        <v>65039518.210000001</v>
      </c>
      <c r="D30" s="369">
        <v>-0.45065943013990994</v>
      </c>
      <c r="E30" s="367">
        <v>1384</v>
      </c>
      <c r="F30" s="371">
        <v>7957</v>
      </c>
      <c r="G30" s="369">
        <v>0.55331088664422001</v>
      </c>
    </row>
    <row r="31" spans="1:10" ht="18.75" customHeight="1">
      <c r="A31" s="374" t="s">
        <v>456</v>
      </c>
      <c r="B31" s="231">
        <v>11521</v>
      </c>
      <c r="C31" s="375">
        <v>99788</v>
      </c>
      <c r="D31" s="376">
        <v>-0.16514492753623189</v>
      </c>
      <c r="E31" s="231">
        <v>350</v>
      </c>
      <c r="F31" s="375">
        <v>987</v>
      </c>
      <c r="G31" s="376">
        <v>3.7297297297297298</v>
      </c>
    </row>
    <row r="32" spans="1:10" ht="15" customHeight="1">
      <c r="A32" s="1250" t="s">
        <v>806</v>
      </c>
      <c r="B32" s="370" t="str">
        <f>B7</f>
        <v>Listopad 2025.</v>
      </c>
      <c r="C32" s="1248" t="s">
        <v>809</v>
      </c>
      <c r="D32" s="1246" t="s">
        <v>804</v>
      </c>
      <c r="E32" s="370" t="str">
        <f>E7</f>
        <v>Listopad 2025.</v>
      </c>
      <c r="F32" s="1248" t="s">
        <v>809</v>
      </c>
      <c r="G32" s="1246" t="s">
        <v>804</v>
      </c>
    </row>
    <row r="33" spans="1:7" s="243" customFormat="1">
      <c r="A33" s="1250"/>
      <c r="B33" s="745" t="str">
        <f>B8</f>
        <v>October 2025</v>
      </c>
      <c r="C33" s="1248"/>
      <c r="D33" s="1246"/>
      <c r="E33" s="745" t="str">
        <f>E8</f>
        <v>October 2025</v>
      </c>
      <c r="F33" s="1248"/>
      <c r="G33" s="1246"/>
    </row>
    <row r="34" spans="1:7" ht="17.25" customHeight="1">
      <c r="A34" s="225" t="s">
        <v>457</v>
      </c>
      <c r="B34" s="232">
        <v>7543355.3700000001</v>
      </c>
      <c r="C34" s="173">
        <v>339008350.69</v>
      </c>
      <c r="D34" s="235">
        <v>-0.76946814539117225</v>
      </c>
      <c r="E34" s="232" t="s">
        <v>138</v>
      </c>
      <c r="F34" s="173" t="s">
        <v>138</v>
      </c>
      <c r="G34" s="235" t="s">
        <v>138</v>
      </c>
    </row>
    <row r="35" spans="1:7" ht="17.25" customHeight="1">
      <c r="A35" s="225" t="s">
        <v>458</v>
      </c>
      <c r="B35" s="232">
        <v>1906471</v>
      </c>
      <c r="C35" s="241">
        <v>332836001.70999998</v>
      </c>
      <c r="D35" s="235">
        <v>-0.9465033223622985</v>
      </c>
      <c r="E35" s="232" t="s">
        <v>138</v>
      </c>
      <c r="F35" s="173" t="s">
        <v>138</v>
      </c>
      <c r="G35" s="235" t="s">
        <v>138</v>
      </c>
    </row>
    <row r="36" spans="1:7">
      <c r="A36" s="1250" t="s">
        <v>802</v>
      </c>
      <c r="B36" s="747" t="str">
        <f>B7</f>
        <v>Listopad 2025.</v>
      </c>
      <c r="C36" s="1251" t="s">
        <v>803</v>
      </c>
      <c r="D36" s="1246" t="s">
        <v>804</v>
      </c>
      <c r="E36" s="372"/>
      <c r="F36" s="1251"/>
      <c r="G36" s="1246"/>
    </row>
    <row r="37" spans="1:7" s="243" customFormat="1" ht="21" customHeight="1">
      <c r="A37" s="1250"/>
      <c r="B37" s="745" t="str">
        <f>B8</f>
        <v>October 2025</v>
      </c>
      <c r="C37" s="1251"/>
      <c r="D37" s="1246"/>
      <c r="E37" s="372"/>
      <c r="F37" s="1251"/>
      <c r="G37" s="1246"/>
    </row>
    <row r="38" spans="1:7">
      <c r="A38" s="174" t="s">
        <v>62</v>
      </c>
      <c r="B38" s="233">
        <v>3814.92</v>
      </c>
      <c r="C38" s="84">
        <v>0.19546871817369915</v>
      </c>
      <c r="D38" s="235">
        <v>4.4258855062122571E-3</v>
      </c>
      <c r="E38" s="233"/>
      <c r="F38" s="84"/>
      <c r="G38" s="235"/>
    </row>
    <row r="39" spans="1:7">
      <c r="A39" s="85" t="s">
        <v>110</v>
      </c>
      <c r="B39" s="233">
        <v>3021.54</v>
      </c>
      <c r="C39" s="84">
        <v>0.23189888900214051</v>
      </c>
      <c r="D39" s="235">
        <v>4.4245287095734387E-3</v>
      </c>
      <c r="E39" s="233"/>
      <c r="F39" s="84"/>
      <c r="G39" s="235"/>
    </row>
    <row r="40" spans="1:7">
      <c r="A40" s="85" t="s">
        <v>63</v>
      </c>
      <c r="B40" s="233">
        <v>2431.6799999999998</v>
      </c>
      <c r="C40" s="84">
        <v>0.21418870336342555</v>
      </c>
      <c r="D40" s="235">
        <v>6.1111088124918833E-3</v>
      </c>
      <c r="E40" s="233"/>
      <c r="F40" s="84"/>
      <c r="G40" s="235"/>
    </row>
    <row r="41" spans="1:7" s="243" customFormat="1">
      <c r="A41" s="85" t="s">
        <v>913</v>
      </c>
      <c r="B41" s="233">
        <v>2797.02</v>
      </c>
      <c r="C41" s="84">
        <v>0.24491267425092111</v>
      </c>
      <c r="D41" s="235">
        <v>6.1078257866793439E-3</v>
      </c>
      <c r="E41" s="233"/>
      <c r="F41" s="84"/>
      <c r="G41" s="235"/>
    </row>
    <row r="42" spans="1:7">
      <c r="A42" s="85" t="s">
        <v>770</v>
      </c>
      <c r="B42" s="233">
        <v>2041.91</v>
      </c>
      <c r="C42" s="84">
        <v>0.11256347666891875</v>
      </c>
      <c r="D42" s="235">
        <v>4.778073024308549E-3</v>
      </c>
      <c r="E42" s="233"/>
      <c r="F42" s="84"/>
      <c r="G42" s="235"/>
    </row>
    <row r="43" spans="1:7" s="243" customFormat="1">
      <c r="A43" s="85" t="s">
        <v>90</v>
      </c>
      <c r="B43" s="233">
        <v>2431.48</v>
      </c>
      <c r="C43" s="84">
        <v>0.21065524795857393</v>
      </c>
      <c r="D43" s="235">
        <v>1.1729753795838294E-2</v>
      </c>
      <c r="E43" s="233"/>
      <c r="F43" s="84"/>
      <c r="G43" s="235"/>
    </row>
    <row r="44" spans="1:7">
      <c r="A44" s="85" t="s">
        <v>91</v>
      </c>
      <c r="B44" s="233">
        <v>3339.89</v>
      </c>
      <c r="C44" s="84">
        <v>0.46776738197047685</v>
      </c>
      <c r="D44" s="235">
        <v>9.5120933859667023E-3</v>
      </c>
      <c r="E44" s="233"/>
      <c r="F44" s="84"/>
      <c r="G44" s="235"/>
    </row>
    <row r="45" spans="1:7">
      <c r="A45" s="85" t="s">
        <v>92</v>
      </c>
      <c r="B45" s="233">
        <v>1095.31</v>
      </c>
      <c r="C45" s="84">
        <v>0.65080633006782218</v>
      </c>
      <c r="D45" s="235">
        <v>4.3907971484121733E-2</v>
      </c>
      <c r="E45" s="233"/>
      <c r="F45" s="84"/>
      <c r="G45" s="235"/>
    </row>
    <row r="46" spans="1:7">
      <c r="A46" s="85" t="s">
        <v>93</v>
      </c>
      <c r="B46" s="233">
        <v>811.91</v>
      </c>
      <c r="C46" s="84">
        <v>-7.5504998747466523E-2</v>
      </c>
      <c r="D46" s="235">
        <v>-2.8978400746286548E-2</v>
      </c>
      <c r="E46" s="233"/>
      <c r="F46" s="84"/>
      <c r="G46" s="235"/>
    </row>
    <row r="47" spans="1:7">
      <c r="A47" s="85" t="s">
        <v>94</v>
      </c>
      <c r="B47" s="233">
        <v>1173.01</v>
      </c>
      <c r="C47" s="84">
        <v>-4.6054129663966825E-2</v>
      </c>
      <c r="D47" s="235">
        <v>1.9370481090100089E-2</v>
      </c>
      <c r="E47" s="233"/>
      <c r="F47" s="84"/>
      <c r="G47" s="235"/>
    </row>
    <row r="48" spans="1:7">
      <c r="A48" s="85" t="s">
        <v>95</v>
      </c>
      <c r="B48" s="233">
        <v>4710.2700000000004</v>
      </c>
      <c r="C48" s="84">
        <v>0.14664534174645261</v>
      </c>
      <c r="D48" s="235">
        <v>6.7217802779335756E-3</v>
      </c>
      <c r="E48" s="233"/>
      <c r="F48" s="84"/>
      <c r="G48" s="235"/>
    </row>
    <row r="49" spans="1:7">
      <c r="A49" s="174" t="s">
        <v>64</v>
      </c>
      <c r="B49" s="233">
        <v>99.176599999999993</v>
      </c>
      <c r="C49" s="84">
        <v>-5.0132278184483736E-3</v>
      </c>
      <c r="D49" s="235">
        <v>-8.9255852000502678E-4</v>
      </c>
      <c r="E49" s="233"/>
      <c r="F49" s="84"/>
      <c r="G49" s="235"/>
    </row>
    <row r="50" spans="1:7">
      <c r="A50" s="174" t="s">
        <v>82</v>
      </c>
      <c r="B50" s="233">
        <v>185.4597</v>
      </c>
      <c r="C50" s="84">
        <v>1.5691044532532672E-2</v>
      </c>
      <c r="D50" s="235">
        <v>1.3676633204899868E-3</v>
      </c>
      <c r="E50" s="233"/>
      <c r="F50" s="84"/>
      <c r="G50" s="235"/>
    </row>
    <row r="51" spans="1:7" ht="15" customHeight="1">
      <c r="A51" s="1250" t="s">
        <v>805</v>
      </c>
      <c r="B51" s="370" t="str">
        <f>B7</f>
        <v>Listopad 2025.</v>
      </c>
      <c r="C51" s="1252"/>
      <c r="D51" s="1246" t="s">
        <v>804</v>
      </c>
      <c r="E51" s="370" t="str">
        <f>E7</f>
        <v>Listopad 2025.</v>
      </c>
      <c r="F51" s="1252"/>
      <c r="G51" s="1246" t="s">
        <v>804</v>
      </c>
    </row>
    <row r="52" spans="1:7" s="243" customFormat="1">
      <c r="A52" s="1250"/>
      <c r="B52" s="745" t="str">
        <f>B8</f>
        <v>October 2025</v>
      </c>
      <c r="C52" s="1252"/>
      <c r="D52" s="1246"/>
      <c r="E52" s="745" t="str">
        <f>E8</f>
        <v>October 2025</v>
      </c>
      <c r="F52" s="1252"/>
      <c r="G52" s="1246"/>
    </row>
    <row r="53" spans="1:7">
      <c r="A53" s="83" t="s">
        <v>450</v>
      </c>
      <c r="B53" s="232">
        <v>32131.172630069999</v>
      </c>
      <c r="C53" s="173"/>
      <c r="D53" s="235">
        <v>1.4994007589153036E-3</v>
      </c>
      <c r="E53" s="232">
        <v>114.2814</v>
      </c>
      <c r="F53" s="173"/>
      <c r="G53" s="235">
        <v>0.18300714081194225</v>
      </c>
    </row>
    <row r="54" spans="1:7">
      <c r="A54" s="83" t="s">
        <v>449</v>
      </c>
      <c r="B54" s="232">
        <v>19566.472574840001</v>
      </c>
      <c r="C54" s="173"/>
      <c r="D54" s="235">
        <v>-8.6799410157245571E-4</v>
      </c>
      <c r="E54" s="232">
        <v>1.32722808</v>
      </c>
      <c r="F54" s="173"/>
      <c r="G54" s="235">
        <v>0</v>
      </c>
    </row>
    <row r="55" spans="1:7">
      <c r="A55" s="83" t="s">
        <v>451</v>
      </c>
      <c r="B55" s="232" t="s">
        <v>138</v>
      </c>
      <c r="C55" s="173"/>
      <c r="D55" s="236" t="s">
        <v>138</v>
      </c>
      <c r="E55" s="232" t="s">
        <v>138</v>
      </c>
      <c r="F55" s="173"/>
      <c r="G55" s="235" t="s">
        <v>138</v>
      </c>
    </row>
    <row r="56" spans="1:7">
      <c r="A56" s="83" t="s">
        <v>1441</v>
      </c>
      <c r="B56" s="232">
        <v>4858.6392917000003</v>
      </c>
      <c r="C56" s="173"/>
      <c r="D56" s="236">
        <v>0.45935753846249106</v>
      </c>
      <c r="E56" s="232" t="s">
        <v>138</v>
      </c>
      <c r="F56" s="173"/>
      <c r="G56" s="235" t="s">
        <v>138</v>
      </c>
    </row>
    <row r="57" spans="1:7" s="243" customFormat="1">
      <c r="A57" s="83" t="s">
        <v>923</v>
      </c>
      <c r="B57" s="232">
        <v>128.10114754</v>
      </c>
      <c r="C57" s="173"/>
      <c r="D57" s="235">
        <v>6.8135910521345711E-2</v>
      </c>
      <c r="E57" s="232" t="s">
        <v>138</v>
      </c>
      <c r="F57" s="173"/>
      <c r="G57" s="235" t="s">
        <v>138</v>
      </c>
    </row>
    <row r="58" spans="1:7" ht="18.75" customHeight="1">
      <c r="A58" s="366" t="s">
        <v>459</v>
      </c>
      <c r="B58" s="367">
        <v>56684.385644150003</v>
      </c>
      <c r="C58" s="371"/>
      <c r="D58" s="369">
        <v>2.8460415936240713E-2</v>
      </c>
      <c r="E58" s="367">
        <v>115.60862808</v>
      </c>
      <c r="F58" s="371"/>
      <c r="G58" s="369">
        <v>0.18052686929379225</v>
      </c>
    </row>
    <row r="59" spans="1:7" s="179" customFormat="1">
      <c r="A59" s="19" t="s">
        <v>460</v>
      </c>
      <c r="B59" s="238"/>
      <c r="C59" s="219"/>
      <c r="D59" s="219"/>
    </row>
    <row r="60" spans="1:7" s="179" customFormat="1">
      <c r="A60" s="265"/>
      <c r="B60" s="239"/>
      <c r="C60" s="221"/>
      <c r="D60" s="222"/>
    </row>
    <row r="61" spans="1:7" s="179" customFormat="1">
      <c r="B61" s="220"/>
      <c r="C61" s="221"/>
      <c r="D61" s="222"/>
    </row>
    <row r="62" spans="1:7" s="179" customFormat="1">
      <c r="A62" s="572" t="s">
        <v>81</v>
      </c>
      <c r="B62" s="220"/>
      <c r="C62" s="221"/>
      <c r="D62" s="222"/>
    </row>
    <row r="63" spans="1:7" ht="12.75" customHeight="1">
      <c r="B63" s="35"/>
      <c r="C63" s="35"/>
      <c r="D63" s="35"/>
    </row>
    <row r="64" spans="1:7" ht="12.75" customHeight="1">
      <c r="B64" s="50"/>
      <c r="C64" s="50"/>
      <c r="G64" s="13" t="s">
        <v>1631</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2"/>
    </row>
    <row r="118" spans="1:1">
      <c r="A118" s="603"/>
    </row>
    <row r="120" spans="1:1">
      <c r="A120" s="603"/>
    </row>
    <row r="122" spans="1:1">
      <c r="A122" s="603"/>
    </row>
    <row r="124" spans="1:1">
      <c r="A124" s="603"/>
    </row>
    <row r="126" spans="1:1">
      <c r="A126" s="603"/>
    </row>
    <row r="128" spans="1:1">
      <c r="A128" s="603"/>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4" t="s">
        <v>629</v>
      </c>
      <c r="E1" s="122" t="str">
        <f>Naslovnica!A20</f>
        <v>Listopad 2025.</v>
      </c>
      <c r="G1" s="124" t="s">
        <v>836</v>
      </c>
      <c r="H1" s="243"/>
      <c r="I1" s="243"/>
      <c r="J1" s="243"/>
      <c r="K1" s="122" t="str">
        <f>E1</f>
        <v>Listopad 2025.</v>
      </c>
    </row>
    <row r="2" spans="1:18" ht="12.75" customHeight="1">
      <c r="A2" s="492" t="s">
        <v>630</v>
      </c>
      <c r="E2" s="502" t="str">
        <f>Naslovnica!A24</f>
        <v>October 2025</v>
      </c>
      <c r="G2" s="492" t="s">
        <v>837</v>
      </c>
      <c r="H2" s="243"/>
      <c r="I2" s="243"/>
      <c r="J2" s="243"/>
      <c r="K2" s="490" t="str">
        <f>E2</f>
        <v>October 2025</v>
      </c>
    </row>
    <row r="3" spans="1:18" ht="12.75" customHeight="1">
      <c r="A3" s="38" t="s">
        <v>1271</v>
      </c>
      <c r="G3" s="38" t="s">
        <v>1271</v>
      </c>
      <c r="H3" s="243"/>
      <c r="I3" s="243"/>
      <c r="J3" s="243"/>
      <c r="K3" s="243"/>
    </row>
    <row r="4" spans="1:18" ht="45" customHeight="1">
      <c r="A4" s="377" t="s">
        <v>433</v>
      </c>
      <c r="B4" s="377" t="s">
        <v>434</v>
      </c>
      <c r="C4" s="377" t="s">
        <v>435</v>
      </c>
      <c r="D4" s="377" t="s">
        <v>436</v>
      </c>
      <c r="E4" s="377" t="s">
        <v>437</v>
      </c>
      <c r="G4" s="377" t="s">
        <v>433</v>
      </c>
      <c r="H4" s="377" t="s">
        <v>434</v>
      </c>
      <c r="I4" s="377" t="s">
        <v>435</v>
      </c>
      <c r="J4" s="377" t="s">
        <v>436</v>
      </c>
      <c r="K4" s="377" t="s">
        <v>440</v>
      </c>
    </row>
    <row r="5" spans="1:18" ht="12.75" customHeight="1">
      <c r="A5" s="86" t="s">
        <v>1706</v>
      </c>
      <c r="B5" s="87">
        <v>24678504</v>
      </c>
      <c r="C5" s="88">
        <v>0.4426481074018816</v>
      </c>
      <c r="D5" s="89">
        <v>678</v>
      </c>
      <c r="E5" s="228">
        <v>3.9899999999999998</v>
      </c>
      <c r="F5" s="51"/>
      <c r="G5" s="86" t="s">
        <v>1728</v>
      </c>
      <c r="H5" s="87">
        <v>1298795</v>
      </c>
      <c r="I5" s="88">
        <v>0.99690320207646488</v>
      </c>
      <c r="J5" s="89">
        <v>1150</v>
      </c>
      <c r="K5" s="228">
        <v>41.099999999999994</v>
      </c>
      <c r="P5" s="75"/>
      <c r="R5" s="744"/>
    </row>
    <row r="6" spans="1:18" ht="12.75" customHeight="1">
      <c r="A6" s="86" t="s">
        <v>1707</v>
      </c>
      <c r="B6" s="87">
        <v>3232570</v>
      </c>
      <c r="C6" s="88">
        <v>5.798126955118918E-2</v>
      </c>
      <c r="D6" s="89">
        <v>3550</v>
      </c>
      <c r="E6" s="228">
        <v>-6.3299999999999992</v>
      </c>
      <c r="F6" s="51"/>
      <c r="G6" s="86" t="s">
        <v>1729</v>
      </c>
      <c r="H6" s="87">
        <v>4034.6</v>
      </c>
      <c r="I6" s="88">
        <v>3.0967979235350497E-3</v>
      </c>
      <c r="J6" s="89">
        <v>43</v>
      </c>
      <c r="K6" s="228">
        <v>-6.52</v>
      </c>
      <c r="P6" s="75"/>
      <c r="R6" s="744"/>
    </row>
    <row r="7" spans="1:18" ht="12.75" customHeight="1">
      <c r="A7" s="86" t="s">
        <v>1708</v>
      </c>
      <c r="B7" s="87">
        <v>2358847.7999999998</v>
      </c>
      <c r="C7" s="88">
        <v>4.2309676239657479E-2</v>
      </c>
      <c r="D7" s="89">
        <v>79.8</v>
      </c>
      <c r="E7" s="228">
        <v>1.27</v>
      </c>
      <c r="F7" s="51"/>
      <c r="G7" s="86" t="s">
        <v>1730</v>
      </c>
      <c r="H7" s="87">
        <v>0</v>
      </c>
      <c r="I7" s="88" t="s">
        <v>138</v>
      </c>
      <c r="J7" s="89">
        <v>0</v>
      </c>
      <c r="K7" s="228">
        <v>0</v>
      </c>
      <c r="P7" s="75"/>
      <c r="R7" s="744"/>
    </row>
    <row r="8" spans="1:18" ht="12.75" customHeight="1">
      <c r="A8" s="86" t="s">
        <v>1709</v>
      </c>
      <c r="B8" s="87">
        <v>2352622.9</v>
      </c>
      <c r="C8" s="88">
        <v>4.2198022785956801E-2</v>
      </c>
      <c r="D8" s="89">
        <v>42</v>
      </c>
      <c r="E8" s="228">
        <v>-1.41</v>
      </c>
      <c r="G8" s="86" t="s">
        <v>1731</v>
      </c>
      <c r="H8" s="87">
        <v>0</v>
      </c>
      <c r="I8" s="88" t="s">
        <v>138</v>
      </c>
      <c r="J8" s="89">
        <v>0</v>
      </c>
      <c r="K8" s="228">
        <v>0</v>
      </c>
      <c r="P8" s="75"/>
      <c r="R8" s="744"/>
    </row>
    <row r="9" spans="1:18" ht="12.75" customHeight="1">
      <c r="A9" s="86" t="s">
        <v>1710</v>
      </c>
      <c r="B9" s="87">
        <v>2280838.38</v>
      </c>
      <c r="C9" s="88">
        <v>4.0910453575167018E-2</v>
      </c>
      <c r="D9" s="89">
        <v>6.3</v>
      </c>
      <c r="E9" s="228">
        <v>0.96</v>
      </c>
      <c r="G9" s="86"/>
      <c r="H9" s="87"/>
      <c r="I9" s="88"/>
      <c r="J9" s="89"/>
      <c r="K9" s="228"/>
      <c r="P9" s="75"/>
      <c r="R9" s="744"/>
    </row>
    <row r="10" spans="1:18" ht="12.75" customHeight="1">
      <c r="A10" s="86" t="s">
        <v>1711</v>
      </c>
      <c r="B10" s="87">
        <v>2278403.2000000002</v>
      </c>
      <c r="C10" s="88">
        <v>4.0866774759863514E-2</v>
      </c>
      <c r="D10" s="89">
        <v>20.6</v>
      </c>
      <c r="E10" s="229">
        <v>17.71</v>
      </c>
      <c r="G10" s="86"/>
      <c r="H10" s="87"/>
      <c r="I10" s="88"/>
      <c r="J10" s="89"/>
      <c r="K10" s="229"/>
    </row>
    <row r="11" spans="1:18" ht="12.75" customHeight="1">
      <c r="A11" s="86" t="s">
        <v>1712</v>
      </c>
      <c r="B11" s="87">
        <v>2228505.7999999998</v>
      </c>
      <c r="C11" s="88">
        <v>3.9971785757520632E-2</v>
      </c>
      <c r="D11" s="89">
        <v>58.8</v>
      </c>
      <c r="E11" s="228">
        <v>7.3</v>
      </c>
      <c r="G11" s="86"/>
      <c r="H11" s="87"/>
      <c r="I11" s="88"/>
      <c r="J11" s="89"/>
      <c r="K11" s="228"/>
    </row>
    <row r="12" spans="1:18" ht="12.75" customHeight="1">
      <c r="A12" s="86" t="s">
        <v>1713</v>
      </c>
      <c r="B12" s="87">
        <v>2148703</v>
      </c>
      <c r="C12" s="88">
        <v>3.8540395978570868E-2</v>
      </c>
      <c r="D12" s="89">
        <v>157.5</v>
      </c>
      <c r="E12" s="228">
        <v>3.62</v>
      </c>
      <c r="G12" s="86"/>
      <c r="H12" s="87"/>
      <c r="I12" s="88"/>
      <c r="J12" s="89"/>
      <c r="K12" s="228"/>
    </row>
    <row r="13" spans="1:18" ht="12.75" customHeight="1">
      <c r="A13" s="86" t="s">
        <v>1714</v>
      </c>
      <c r="B13" s="87">
        <v>1911776.3</v>
      </c>
      <c r="C13" s="88">
        <v>3.4290739867002144E-2</v>
      </c>
      <c r="D13" s="89">
        <v>24.4</v>
      </c>
      <c r="E13" s="228">
        <v>0.83</v>
      </c>
      <c r="G13" s="86"/>
      <c r="H13" s="87"/>
      <c r="I13" s="88"/>
      <c r="J13" s="89"/>
      <c r="K13" s="228"/>
    </row>
    <row r="14" spans="1:18" ht="12.75" customHeight="1">
      <c r="A14" s="86" t="s">
        <v>1715</v>
      </c>
      <c r="B14" s="87">
        <v>1719029</v>
      </c>
      <c r="C14" s="88">
        <v>3.0833511359479048E-2</v>
      </c>
      <c r="D14" s="89">
        <v>67.2</v>
      </c>
      <c r="E14" s="228">
        <v>6.67</v>
      </c>
      <c r="G14" s="86"/>
      <c r="H14" s="87"/>
      <c r="I14" s="88"/>
      <c r="J14" s="89"/>
      <c r="K14" s="228"/>
    </row>
    <row r="15" spans="1:18" ht="12.75" customHeight="1">
      <c r="A15" s="86" t="s">
        <v>441</v>
      </c>
      <c r="B15" s="87">
        <v>10562169.610000007</v>
      </c>
      <c r="C15" s="88">
        <v>0.18944926272371182</v>
      </c>
      <c r="D15" s="90"/>
      <c r="E15" s="230"/>
      <c r="G15" s="86" t="s">
        <v>441</v>
      </c>
      <c r="H15" s="87"/>
      <c r="I15" s="88"/>
      <c r="J15" s="90"/>
      <c r="K15" s="230"/>
    </row>
    <row r="16" spans="1:18" ht="15.75" customHeight="1">
      <c r="A16" s="379" t="s">
        <v>438</v>
      </c>
      <c r="B16" s="380">
        <f>SUM(B5:B15)</f>
        <v>55751969.990000002</v>
      </c>
      <c r="C16" s="903">
        <f>SUM(C5:C15)</f>
        <v>1.0000000000000002</v>
      </c>
      <c r="D16" s="381"/>
      <c r="E16" s="381"/>
      <c r="G16" s="379" t="s">
        <v>438</v>
      </c>
      <c r="H16" s="380">
        <f>SUM(H5:H15)</f>
        <v>1302829.6000000001</v>
      </c>
      <c r="I16" s="903">
        <f>SUM(I5:I15)</f>
        <v>0.99999999999999989</v>
      </c>
      <c r="J16" s="381"/>
      <c r="K16" s="381"/>
    </row>
    <row r="17" spans="1:11" ht="12.75" customHeight="1">
      <c r="A17" s="37" t="s">
        <v>439</v>
      </c>
      <c r="G17" s="37" t="s">
        <v>439</v>
      </c>
      <c r="H17" s="243"/>
      <c r="I17" s="243"/>
      <c r="J17" s="243"/>
      <c r="K17" s="243"/>
    </row>
    <row r="18" spans="1:11" ht="12.75" customHeight="1"/>
    <row r="19" spans="1:11" ht="12.75" customHeight="1">
      <c r="A19" s="124" t="s">
        <v>838</v>
      </c>
      <c r="G19" s="124" t="s">
        <v>1384</v>
      </c>
    </row>
    <row r="20" spans="1:11" ht="12.75" customHeight="1">
      <c r="A20" s="492" t="s">
        <v>839</v>
      </c>
      <c r="G20" s="492" t="s">
        <v>1385</v>
      </c>
    </row>
    <row r="21" spans="1:11" ht="12.75" customHeight="1">
      <c r="A21" s="38" t="s">
        <v>1272</v>
      </c>
      <c r="G21" s="38" t="s">
        <v>1272</v>
      </c>
    </row>
    <row r="22" spans="1:11" ht="43.5">
      <c r="A22" s="377" t="s">
        <v>442</v>
      </c>
      <c r="B22" s="377" t="s">
        <v>434</v>
      </c>
      <c r="C22" s="377" t="s">
        <v>435</v>
      </c>
      <c r="D22" s="377" t="s">
        <v>443</v>
      </c>
      <c r="G22" s="377" t="s">
        <v>442</v>
      </c>
      <c r="H22" s="377" t="s">
        <v>434</v>
      </c>
      <c r="I22" s="377" t="s">
        <v>435</v>
      </c>
      <c r="J22" s="377" t="s">
        <v>443</v>
      </c>
    </row>
    <row r="23" spans="1:11" ht="15" customHeight="1">
      <c r="A23" s="92" t="s">
        <v>1716</v>
      </c>
      <c r="B23" s="87">
        <v>331696.45</v>
      </c>
      <c r="C23" s="93">
        <v>0.32632734057961593</v>
      </c>
      <c r="D23" s="119">
        <v>101.4</v>
      </c>
      <c r="E23" s="51"/>
      <c r="F23" s="51"/>
      <c r="G23" s="1024" t="s">
        <v>1732</v>
      </c>
      <c r="H23" s="87">
        <v>0</v>
      </c>
      <c r="I23" s="88" t="s">
        <v>138</v>
      </c>
      <c r="J23" s="119">
        <v>0</v>
      </c>
    </row>
    <row r="24" spans="1:11" ht="12.75" customHeight="1">
      <c r="A24" s="92" t="s">
        <v>1717</v>
      </c>
      <c r="B24" s="87">
        <v>207684.64</v>
      </c>
      <c r="C24" s="93">
        <v>0.20432288693603723</v>
      </c>
      <c r="D24" s="119">
        <v>97.8</v>
      </c>
      <c r="E24" s="51"/>
      <c r="F24" s="51"/>
      <c r="G24" s="92" t="s">
        <v>1733</v>
      </c>
      <c r="H24" s="87">
        <v>0</v>
      </c>
      <c r="I24" s="88" t="s">
        <v>138</v>
      </c>
      <c r="J24" s="119">
        <v>0</v>
      </c>
    </row>
    <row r="25" spans="1:11" ht="12.75" customHeight="1">
      <c r="A25" s="92" t="s">
        <v>1718</v>
      </c>
      <c r="B25" s="87">
        <v>168822</v>
      </c>
      <c r="C25" s="93">
        <v>0.16608930934091068</v>
      </c>
      <c r="D25" s="119">
        <v>93.79</v>
      </c>
      <c r="E25" s="51"/>
      <c r="F25" s="51"/>
      <c r="G25" s="92"/>
      <c r="H25" s="87"/>
      <c r="I25" s="93"/>
      <c r="J25" s="119"/>
    </row>
    <row r="26" spans="1:11" ht="12.75" customHeight="1">
      <c r="A26" s="92" t="s">
        <v>1719</v>
      </c>
      <c r="B26" s="87">
        <v>166830</v>
      </c>
      <c r="C26" s="93">
        <v>0.16412955347848107</v>
      </c>
      <c r="D26" s="119">
        <v>100.5</v>
      </c>
      <c r="E26" s="51"/>
      <c r="G26" s="92"/>
      <c r="H26" s="87"/>
      <c r="I26" s="93"/>
      <c r="J26" s="119"/>
    </row>
    <row r="27" spans="1:11" ht="12.75" customHeight="1">
      <c r="A27" s="92" t="s">
        <v>1720</v>
      </c>
      <c r="B27" s="87">
        <v>135148.5</v>
      </c>
      <c r="C27" s="93">
        <v>0.13296087609114965</v>
      </c>
      <c r="D27" s="119">
        <v>100.2</v>
      </c>
      <c r="G27" s="92"/>
      <c r="H27" s="87"/>
      <c r="I27" s="93"/>
      <c r="J27" s="119"/>
    </row>
    <row r="28" spans="1:11" ht="12.75" customHeight="1">
      <c r="A28" s="92" t="s">
        <v>1721</v>
      </c>
      <c r="B28" s="87">
        <v>6271.55</v>
      </c>
      <c r="C28" s="93">
        <v>6.1700335738054781E-3</v>
      </c>
      <c r="D28" s="119">
        <v>85</v>
      </c>
      <c r="G28" s="92"/>
      <c r="H28" s="87"/>
      <c r="I28" s="93"/>
      <c r="J28" s="119"/>
    </row>
    <row r="29" spans="1:11" ht="12.75" customHeight="1">
      <c r="A29" s="92"/>
      <c r="B29" s="87"/>
      <c r="C29" s="93"/>
      <c r="D29" s="120"/>
      <c r="G29" s="92"/>
      <c r="H29" s="87"/>
      <c r="I29" s="93"/>
      <c r="J29" s="120"/>
    </row>
    <row r="30" spans="1:11" ht="12.75" customHeight="1">
      <c r="A30" s="92"/>
      <c r="B30" s="87"/>
      <c r="C30" s="93"/>
      <c r="D30" s="119"/>
      <c r="G30" s="92"/>
      <c r="H30" s="87"/>
      <c r="I30" s="93"/>
      <c r="J30" s="119"/>
    </row>
    <row r="31" spans="1:11" ht="12.75" customHeight="1">
      <c r="A31" s="92"/>
      <c r="B31" s="87"/>
      <c r="C31" s="93"/>
      <c r="D31" s="119"/>
      <c r="G31" s="92"/>
      <c r="H31" s="87"/>
      <c r="I31" s="93"/>
      <c r="J31" s="119"/>
    </row>
    <row r="32" spans="1:11" ht="12.75" customHeight="1">
      <c r="A32" s="92"/>
      <c r="B32" s="87"/>
      <c r="C32" s="93"/>
      <c r="D32" s="119"/>
      <c r="G32" s="92"/>
      <c r="H32" s="87"/>
      <c r="I32" s="93"/>
      <c r="J32" s="119"/>
    </row>
    <row r="33" spans="1:10" ht="15" customHeight="1">
      <c r="A33" s="86" t="s">
        <v>441</v>
      </c>
      <c r="B33" s="245"/>
      <c r="C33" s="93"/>
      <c r="D33" s="94"/>
      <c r="G33" s="86" t="s">
        <v>441</v>
      </c>
      <c r="H33" s="245"/>
      <c r="I33" s="245"/>
      <c r="J33" s="94"/>
    </row>
    <row r="34" spans="1:10" ht="25.5">
      <c r="A34" s="1050" t="s">
        <v>1540</v>
      </c>
      <c r="B34" s="385">
        <f>SUM(B23:B33)</f>
        <v>1016453.1400000001</v>
      </c>
      <c r="C34" s="1034">
        <f>SUM(C23:C33)</f>
        <v>1</v>
      </c>
      <c r="D34" s="386"/>
      <c r="G34" s="384" t="s">
        <v>438</v>
      </c>
      <c r="H34" s="385">
        <f>SUM(H23:H33)</f>
        <v>0</v>
      </c>
      <c r="I34" s="1034" t="s">
        <v>138</v>
      </c>
      <c r="J34" s="386"/>
    </row>
    <row r="35" spans="1:10" ht="15" customHeight="1">
      <c r="A35" s="91" t="s">
        <v>444</v>
      </c>
      <c r="B35" s="87"/>
      <c r="C35" s="93"/>
      <c r="D35" s="94"/>
    </row>
    <row r="36" spans="1:10" ht="12.75" customHeight="1">
      <c r="A36" s="169"/>
      <c r="B36" s="245">
        <v>0</v>
      </c>
      <c r="C36" s="93"/>
      <c r="D36" s="94"/>
    </row>
    <row r="37" spans="1:10" ht="12.75" customHeight="1">
      <c r="A37" s="86" t="s">
        <v>441</v>
      </c>
      <c r="B37" s="246"/>
      <c r="C37" s="93"/>
      <c r="D37" s="94"/>
    </row>
    <row r="38" spans="1:10" ht="25.5">
      <c r="A38" s="1051" t="s">
        <v>1541</v>
      </c>
      <c r="B38" s="87">
        <f>SUM(B36:B37)</f>
        <v>0</v>
      </c>
      <c r="C38" s="93"/>
      <c r="D38" s="94"/>
    </row>
    <row r="39" spans="1:10" ht="26.25" customHeight="1">
      <c r="A39" s="384" t="s">
        <v>438</v>
      </c>
      <c r="B39" s="382">
        <f>B34+B38</f>
        <v>1016453.1400000001</v>
      </c>
      <c r="C39" s="1052">
        <f>C34+C38</f>
        <v>1</v>
      </c>
      <c r="D39" s="383"/>
    </row>
    <row r="40" spans="1:10" ht="12.75" customHeight="1"/>
    <row r="41" spans="1:10" ht="12.75" customHeight="1">
      <c r="A41" s="124" t="s">
        <v>840</v>
      </c>
      <c r="G41" s="129"/>
      <c r="H41" s="179"/>
      <c r="I41" s="179"/>
      <c r="J41" s="179"/>
    </row>
    <row r="42" spans="1:10" ht="12.75" customHeight="1">
      <c r="A42" s="492" t="s">
        <v>841</v>
      </c>
      <c r="B42" s="44"/>
      <c r="G42" s="147"/>
      <c r="H42" s="179"/>
      <c r="I42" s="179"/>
      <c r="J42" s="179"/>
    </row>
    <row r="43" spans="1:10" ht="12.75" customHeight="1">
      <c r="A43" s="38" t="s">
        <v>1274</v>
      </c>
      <c r="G43" s="192"/>
      <c r="H43" s="179"/>
      <c r="I43" s="179"/>
      <c r="J43" s="179"/>
    </row>
    <row r="44" spans="1:10" ht="43.5">
      <c r="A44" s="377" t="s">
        <v>884</v>
      </c>
      <c r="B44" s="377" t="s">
        <v>434</v>
      </c>
      <c r="C44" s="377" t="s">
        <v>435</v>
      </c>
      <c r="D44" s="182"/>
      <c r="G44" s="182"/>
      <c r="H44" s="193"/>
      <c r="I44" s="182"/>
      <c r="J44" s="182"/>
    </row>
    <row r="45" spans="1:10" ht="12.75" customHeight="1">
      <c r="A45" s="92" t="s">
        <v>998</v>
      </c>
      <c r="B45" s="87">
        <v>5515386.4299999997</v>
      </c>
      <c r="C45" s="93">
        <v>0.73115823920144962</v>
      </c>
      <c r="D45" s="184"/>
      <c r="E45" s="51"/>
      <c r="F45" s="51"/>
      <c r="G45" s="181"/>
      <c r="H45" s="178"/>
      <c r="I45" s="183"/>
      <c r="J45" s="184"/>
    </row>
    <row r="46" spans="1:10" ht="12.75" customHeight="1">
      <c r="A46" s="92" t="s">
        <v>1722</v>
      </c>
      <c r="B46" s="87">
        <v>987500</v>
      </c>
      <c r="C46" s="93">
        <v>0.13090991363436189</v>
      </c>
      <c r="D46" s="184"/>
      <c r="E46" s="51"/>
      <c r="F46" s="51"/>
      <c r="G46" s="189"/>
      <c r="H46" s="190"/>
      <c r="I46" s="183"/>
      <c r="J46" s="184"/>
    </row>
    <row r="47" spans="1:10" ht="12.75" customHeight="1">
      <c r="A47" s="92" t="s">
        <v>1723</v>
      </c>
      <c r="B47" s="87">
        <v>697180</v>
      </c>
      <c r="C47" s="93">
        <v>9.2423061860865241E-2</v>
      </c>
      <c r="D47" s="184"/>
      <c r="E47" s="51"/>
      <c r="G47" s="189"/>
      <c r="H47" s="190"/>
      <c r="I47" s="183"/>
      <c r="J47" s="184"/>
    </row>
    <row r="48" spans="1:10" ht="12.75" customHeight="1">
      <c r="A48" s="92" t="s">
        <v>918</v>
      </c>
      <c r="B48" s="87">
        <v>134565.01999999999</v>
      </c>
      <c r="C48" s="93">
        <v>1.7838881160917648E-2</v>
      </c>
      <c r="D48" s="184"/>
      <c r="G48" s="189"/>
      <c r="H48" s="190"/>
      <c r="I48" s="183"/>
      <c r="J48" s="184"/>
    </row>
    <row r="49" spans="1:10" ht="12.75" customHeight="1">
      <c r="A49" s="92" t="s">
        <v>1326</v>
      </c>
      <c r="B49" s="87">
        <v>109579.66</v>
      </c>
      <c r="C49" s="93">
        <v>1.4526646913096446E-2</v>
      </c>
      <c r="D49" s="184"/>
      <c r="G49" s="189"/>
      <c r="H49" s="190"/>
      <c r="I49" s="183"/>
      <c r="J49" s="184"/>
    </row>
    <row r="50" spans="1:10" ht="12.75" customHeight="1">
      <c r="A50" s="92" t="s">
        <v>1724</v>
      </c>
      <c r="B50" s="87">
        <v>79320</v>
      </c>
      <c r="C50" s="93">
        <v>1.0515214531116542E-2</v>
      </c>
      <c r="D50" s="185"/>
      <c r="G50" s="189"/>
      <c r="H50" s="190"/>
      <c r="I50" s="183"/>
      <c r="J50" s="185"/>
    </row>
    <row r="51" spans="1:10" ht="12.75" customHeight="1">
      <c r="A51" s="92" t="s">
        <v>1515</v>
      </c>
      <c r="B51" s="87">
        <v>11696.69</v>
      </c>
      <c r="C51" s="93">
        <v>1.5505951166662323E-3</v>
      </c>
      <c r="D51" s="184"/>
      <c r="G51" s="189"/>
      <c r="H51" s="190"/>
      <c r="I51" s="183"/>
      <c r="J51" s="184"/>
    </row>
    <row r="52" spans="1:10" ht="12.75" customHeight="1">
      <c r="A52" s="92" t="s">
        <v>1725</v>
      </c>
      <c r="B52" s="87">
        <v>7122.57</v>
      </c>
      <c r="C52" s="93">
        <v>9.4421774537184499E-4</v>
      </c>
      <c r="D52" s="184"/>
      <c r="G52" s="189"/>
      <c r="H52" s="190"/>
      <c r="I52" s="183"/>
      <c r="J52" s="184"/>
    </row>
    <row r="53" spans="1:10" ht="12.75" customHeight="1">
      <c r="A53" s="92" t="s">
        <v>1719</v>
      </c>
      <c r="B53" s="87">
        <v>1005</v>
      </c>
      <c r="C53" s="93">
        <v>1.332298361544645E-4</v>
      </c>
      <c r="D53" s="184"/>
      <c r="G53" s="189"/>
      <c r="H53" s="190"/>
      <c r="I53" s="183"/>
      <c r="J53" s="184"/>
    </row>
    <row r="54" spans="1:10" ht="12.75" customHeight="1">
      <c r="A54" s="95"/>
      <c r="B54" s="87"/>
      <c r="C54" s="93"/>
      <c r="D54" s="184"/>
      <c r="G54" s="189"/>
      <c r="H54" s="190"/>
      <c r="I54" s="183"/>
      <c r="J54" s="184"/>
    </row>
    <row r="55" spans="1:10">
      <c r="A55" s="86" t="s">
        <v>441</v>
      </c>
      <c r="B55" s="87"/>
      <c r="C55" s="93"/>
      <c r="D55" s="186"/>
      <c r="G55" s="191"/>
      <c r="H55" s="190"/>
      <c r="I55" s="183"/>
      <c r="J55" s="186"/>
    </row>
    <row r="56" spans="1:10">
      <c r="A56" s="379" t="s">
        <v>438</v>
      </c>
      <c r="B56" s="382">
        <f>SUM(B45:B55)</f>
        <v>7543355.3700000001</v>
      </c>
      <c r="C56" s="902">
        <f>SUM(C45:C55)</f>
        <v>1</v>
      </c>
      <c r="D56" s="188"/>
      <c r="G56" s="181"/>
      <c r="H56" s="178"/>
      <c r="I56" s="187"/>
      <c r="J56" s="188"/>
    </row>
    <row r="57" spans="1:10" ht="12.75" customHeight="1">
      <c r="G57" s="179"/>
      <c r="H57" s="179"/>
      <c r="I57" s="179"/>
      <c r="J57" s="179"/>
    </row>
    <row r="58" spans="1:10" ht="12.75" customHeight="1">
      <c r="A58" s="125" t="s">
        <v>842</v>
      </c>
      <c r="G58" s="194"/>
      <c r="H58" s="179"/>
      <c r="I58" s="179"/>
      <c r="J58" s="179"/>
    </row>
    <row r="59" spans="1:10" ht="12.75" customHeight="1">
      <c r="A59" s="503" t="s">
        <v>843</v>
      </c>
      <c r="G59" s="195"/>
      <c r="H59" s="179"/>
      <c r="I59" s="179"/>
      <c r="J59" s="179"/>
    </row>
    <row r="60" spans="1:10" ht="12.75" customHeight="1">
      <c r="A60" s="38" t="s">
        <v>1271</v>
      </c>
      <c r="G60" s="192"/>
      <c r="H60" s="179"/>
      <c r="I60" s="179"/>
      <c r="J60" s="179"/>
    </row>
    <row r="61" spans="1:10" ht="12.75" customHeight="1">
      <c r="A61" s="378"/>
      <c r="B61" s="811" t="s">
        <v>65</v>
      </c>
      <c r="C61" s="811" t="s">
        <v>66</v>
      </c>
      <c r="D61" s="811" t="s">
        <v>67</v>
      </c>
      <c r="E61" s="811" t="s">
        <v>68</v>
      </c>
      <c r="F61" s="811" t="s">
        <v>69</v>
      </c>
      <c r="G61" s="196"/>
      <c r="H61" s="176"/>
      <c r="I61" s="176"/>
      <c r="J61" s="176"/>
    </row>
    <row r="62" spans="1:10" ht="12.75" customHeight="1">
      <c r="A62" s="378"/>
      <c r="B62" s="812" t="s">
        <v>70</v>
      </c>
      <c r="C62" s="812" t="s">
        <v>71</v>
      </c>
      <c r="D62" s="812" t="s">
        <v>183</v>
      </c>
      <c r="E62" s="812" t="s">
        <v>72</v>
      </c>
      <c r="F62" s="812" t="s">
        <v>73</v>
      </c>
      <c r="G62" s="196"/>
      <c r="H62" s="177"/>
      <c r="I62" s="177"/>
      <c r="J62" s="177"/>
    </row>
    <row r="63" spans="1:10" ht="12.75" customHeight="1">
      <c r="A63" s="96" t="s">
        <v>138</v>
      </c>
      <c r="B63" s="97" t="s">
        <v>138</v>
      </c>
      <c r="C63" s="97" t="s">
        <v>138</v>
      </c>
      <c r="D63" s="97" t="s">
        <v>138</v>
      </c>
      <c r="E63" s="98" t="s">
        <v>138</v>
      </c>
      <c r="F63" s="98" t="s">
        <v>138</v>
      </c>
      <c r="G63" s="181"/>
      <c r="H63" s="178"/>
      <c r="I63" s="178"/>
      <c r="J63" s="180"/>
    </row>
    <row r="64" spans="1:10" ht="15" customHeight="1">
      <c r="A64" s="379" t="s">
        <v>438</v>
      </c>
      <c r="B64" s="387"/>
      <c r="C64" s="387"/>
      <c r="D64" s="387"/>
      <c r="E64" s="388" t="str">
        <f>IF(SUM(E63:E63)=0,"",SUM(E63:E63))</f>
        <v/>
      </c>
      <c r="F64" s="388" t="str">
        <f>IF(SUM(F63:F63)=0,"",SUM(F63:F63))</f>
        <v/>
      </c>
      <c r="G64" s="181"/>
      <c r="H64" s="178"/>
      <c r="I64" s="178"/>
      <c r="J64" s="180"/>
    </row>
    <row r="65" spans="1:7" ht="12.75" customHeight="1"/>
    <row r="66" spans="1:7" ht="12.75" customHeight="1">
      <c r="A66" s="125" t="s">
        <v>1439</v>
      </c>
    </row>
    <row r="67" spans="1:7" ht="12.75" customHeight="1">
      <c r="A67" s="503" t="s">
        <v>1440</v>
      </c>
    </row>
    <row r="68" spans="1:7" ht="12.75" customHeight="1">
      <c r="A68" s="38" t="s">
        <v>1271</v>
      </c>
    </row>
    <row r="69" spans="1:7" ht="12.75" customHeight="1">
      <c r="A69" s="378"/>
      <c r="B69" s="811" t="s">
        <v>65</v>
      </c>
      <c r="C69" s="811" t="s">
        <v>66</v>
      </c>
      <c r="D69" s="811" t="s">
        <v>67</v>
      </c>
      <c r="E69" s="811" t="s">
        <v>68</v>
      </c>
      <c r="F69" s="811" t="s">
        <v>69</v>
      </c>
    </row>
    <row r="70" spans="1:7" ht="12.75" customHeight="1">
      <c r="A70" s="378"/>
      <c r="B70" s="812" t="s">
        <v>70</v>
      </c>
      <c r="C70" s="812" t="s">
        <v>71</v>
      </c>
      <c r="D70" s="812" t="s">
        <v>183</v>
      </c>
      <c r="E70" s="812" t="s">
        <v>72</v>
      </c>
      <c r="F70" s="812" t="s">
        <v>73</v>
      </c>
    </row>
    <row r="71" spans="1:7" ht="12.75" customHeight="1">
      <c r="A71" s="1117" t="s">
        <v>1722</v>
      </c>
      <c r="B71" s="1118">
        <v>98.65</v>
      </c>
      <c r="C71" s="1118">
        <v>98.41</v>
      </c>
      <c r="D71" s="1118">
        <v>98.65</v>
      </c>
      <c r="E71" s="1119">
        <v>583000</v>
      </c>
      <c r="F71" s="1119">
        <v>574451.5</v>
      </c>
      <c r="G71" s="51"/>
    </row>
    <row r="72" spans="1:7" s="997" customFormat="1" ht="12.75" customHeight="1">
      <c r="A72" s="1117" t="s">
        <v>1726</v>
      </c>
      <c r="B72" s="1118">
        <v>99.24</v>
      </c>
      <c r="C72" s="1118">
        <v>99.05</v>
      </c>
      <c r="D72" s="1118">
        <v>99.24</v>
      </c>
      <c r="E72" s="1119">
        <v>241000</v>
      </c>
      <c r="F72" s="1119">
        <v>238925.6</v>
      </c>
      <c r="G72" s="51"/>
    </row>
    <row r="73" spans="1:7" s="997" customFormat="1" ht="12.75" customHeight="1">
      <c r="A73" s="1117" t="s">
        <v>1723</v>
      </c>
      <c r="B73" s="1118">
        <v>99.55</v>
      </c>
      <c r="C73" s="1118">
        <v>99.3</v>
      </c>
      <c r="D73" s="1118">
        <v>99.55</v>
      </c>
      <c r="E73" s="1119">
        <v>80000</v>
      </c>
      <c r="F73" s="1119">
        <v>79565</v>
      </c>
      <c r="G73" s="51"/>
    </row>
    <row r="74" spans="1:7" s="997" customFormat="1" ht="12.75" customHeight="1">
      <c r="A74" s="1117" t="s">
        <v>1727</v>
      </c>
      <c r="B74" s="1118">
        <v>99.83</v>
      </c>
      <c r="C74" s="1118">
        <v>99.73</v>
      </c>
      <c r="D74" s="1118">
        <v>99.83</v>
      </c>
      <c r="E74" s="1119">
        <v>62000</v>
      </c>
      <c r="F74" s="1119">
        <v>61858.5</v>
      </c>
      <c r="G74" s="51"/>
    </row>
    <row r="75" spans="1:7" ht="15" customHeight="1">
      <c r="A75" s="379" t="s">
        <v>438</v>
      </c>
      <c r="B75" s="389"/>
      <c r="C75" s="389"/>
      <c r="D75" s="389"/>
      <c r="E75" s="1120">
        <f>IF(SUM(E71:E74)=0,"",SUM(E71:E74))</f>
        <v>966000</v>
      </c>
      <c r="F75" s="1120">
        <f>IF(SUM(F71:F74)=0,"",SUM(F71:F74))</f>
        <v>954800.6</v>
      </c>
    </row>
    <row r="76" spans="1:7" ht="12.75" customHeight="1">
      <c r="A76" s="16"/>
    </row>
    <row r="77" spans="1:7" s="243" customFormat="1" ht="12.75" customHeight="1">
      <c r="A77" s="125" t="s">
        <v>925</v>
      </c>
    </row>
    <row r="78" spans="1:7" s="243" customFormat="1" ht="12.75" customHeight="1">
      <c r="A78" s="503" t="s">
        <v>926</v>
      </c>
    </row>
    <row r="79" spans="1:7" ht="12.75" customHeight="1">
      <c r="A79" s="38" t="s">
        <v>1271</v>
      </c>
    </row>
    <row r="80" spans="1:7" ht="43.5">
      <c r="A80" s="377" t="s">
        <v>924</v>
      </c>
      <c r="B80" s="377" t="s">
        <v>434</v>
      </c>
      <c r="C80" s="377" t="s">
        <v>435</v>
      </c>
      <c r="D80" s="377" t="s">
        <v>436</v>
      </c>
      <c r="E80" s="377" t="s">
        <v>437</v>
      </c>
    </row>
    <row r="81" spans="1:11" ht="12.75" customHeight="1">
      <c r="A81" s="1126" t="s">
        <v>998</v>
      </c>
      <c r="B81" s="87">
        <v>1338248.51</v>
      </c>
      <c r="C81" s="88">
        <v>0.50602773574288284</v>
      </c>
      <c r="D81" s="89">
        <v>50.07</v>
      </c>
      <c r="E81" s="228">
        <v>-0.89</v>
      </c>
    </row>
    <row r="82" spans="1:11" s="997" customFormat="1" ht="12.75" customHeight="1">
      <c r="A82" s="1126" t="s">
        <v>918</v>
      </c>
      <c r="B82" s="87">
        <v>987223.54</v>
      </c>
      <c r="C82" s="88">
        <v>0.37329575851220143</v>
      </c>
      <c r="D82" s="89">
        <v>33.83</v>
      </c>
      <c r="E82" s="228">
        <v>0.65</v>
      </c>
    </row>
    <row r="83" spans="1:11" s="997" customFormat="1" ht="12.75" customHeight="1">
      <c r="A83" s="86" t="s">
        <v>1326</v>
      </c>
      <c r="B83" s="87">
        <v>257237.11</v>
      </c>
      <c r="C83" s="88">
        <v>9.7268266207404849E-2</v>
      </c>
      <c r="D83" s="89">
        <v>19.66</v>
      </c>
      <c r="E83" s="228">
        <v>5.7</v>
      </c>
    </row>
    <row r="84" spans="1:11" s="997" customFormat="1" ht="12.75" customHeight="1">
      <c r="A84" s="86" t="s">
        <v>1381</v>
      </c>
      <c r="B84" s="87">
        <v>60950.879999999997</v>
      </c>
      <c r="C84" s="88">
        <v>2.304716617837756E-2</v>
      </c>
      <c r="D84" s="89">
        <v>105.86</v>
      </c>
      <c r="E84" s="228">
        <v>0.15</v>
      </c>
    </row>
    <row r="85" spans="1:11" s="997" customFormat="1" ht="12.75" customHeight="1">
      <c r="A85" s="86" t="s">
        <v>1515</v>
      </c>
      <c r="B85" s="87">
        <v>954.9</v>
      </c>
      <c r="C85" s="88">
        <v>3.6107335913333381E-4</v>
      </c>
      <c r="D85" s="89">
        <v>10.61</v>
      </c>
      <c r="E85" s="228">
        <v>-0.27999999999999997</v>
      </c>
    </row>
    <row r="86" spans="1:11" ht="12.75" customHeight="1">
      <c r="A86" s="379" t="s">
        <v>438</v>
      </c>
      <c r="B86" s="380">
        <f>SUM(B81:B85)</f>
        <v>2644614.9399999995</v>
      </c>
      <c r="C86" s="903">
        <f>SUM(C81:C85)</f>
        <v>1</v>
      </c>
      <c r="D86" s="381"/>
      <c r="E86" s="381"/>
    </row>
    <row r="87" spans="1:11" ht="12.75" customHeight="1">
      <c r="A87" s="16" t="s">
        <v>447</v>
      </c>
      <c r="B87" s="243"/>
      <c r="C87" s="243"/>
      <c r="D87" s="243"/>
      <c r="E87" s="243"/>
    </row>
    <row r="88" spans="1:11" ht="12.75" customHeight="1">
      <c r="A88" s="243"/>
      <c r="B88" s="243"/>
      <c r="C88" s="243"/>
      <c r="D88" s="243"/>
      <c r="E88" s="243"/>
    </row>
    <row r="89" spans="1:11" ht="12.75" customHeight="1">
      <c r="A89" s="572" t="s">
        <v>81</v>
      </c>
      <c r="K89" s="34" t="s">
        <v>949</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2"/>
    <col min="2" max="2" width="13.42578125" style="292" customWidth="1"/>
    <col min="3" max="4" width="14.85546875" style="292" bestFit="1" customWidth="1"/>
    <col min="5" max="5" width="14.42578125" style="292" bestFit="1" customWidth="1"/>
    <col min="6" max="6" width="10.5703125" style="292" bestFit="1" customWidth="1"/>
    <col min="7" max="7" width="11.140625" style="292" bestFit="1" customWidth="1"/>
    <col min="8" max="8" width="13.5703125" style="292" customWidth="1"/>
    <col min="9" max="9" width="12.5703125" style="292" bestFit="1" customWidth="1"/>
    <col min="10" max="10" width="12.85546875" style="292" bestFit="1" customWidth="1"/>
    <col min="11" max="11" width="10.5703125" style="292" bestFit="1" customWidth="1"/>
    <col min="12" max="16384" width="9.140625" style="292"/>
  </cols>
  <sheetData>
    <row r="1" spans="1:7" ht="15">
      <c r="A1" s="671" t="s">
        <v>631</v>
      </c>
      <c r="B1" s="670"/>
      <c r="C1" s="670"/>
      <c r="D1" s="670"/>
    </row>
    <row r="2" spans="1:7">
      <c r="A2" s="672" t="s">
        <v>632</v>
      </c>
      <c r="B2" s="670"/>
      <c r="C2" s="670"/>
      <c r="D2" s="670"/>
    </row>
    <row r="3" spans="1:7">
      <c r="A3" s="41" t="s">
        <v>799</v>
      </c>
    </row>
    <row r="4" spans="1:7">
      <c r="A4" s="1253"/>
      <c r="B4" s="1253"/>
      <c r="C4" s="1253"/>
      <c r="D4" s="1253"/>
      <c r="E4" s="1253"/>
      <c r="F4" s="1253"/>
      <c r="G4" s="1253"/>
    </row>
    <row r="5" spans="1:7">
      <c r="A5" s="133" t="s">
        <v>634</v>
      </c>
    </row>
    <row r="6" spans="1:7" s="674" customFormat="1">
      <c r="A6" s="673" t="s">
        <v>635</v>
      </c>
    </row>
    <row r="8" spans="1:7" ht="63.75">
      <c r="A8" s="693" t="s">
        <v>633</v>
      </c>
      <c r="B8" s="677" t="s">
        <v>596</v>
      </c>
      <c r="C8" s="677" t="s">
        <v>597</v>
      </c>
      <c r="D8" s="677" t="s">
        <v>598</v>
      </c>
      <c r="E8" s="669"/>
    </row>
    <row r="9" spans="1:7">
      <c r="A9" s="678" t="s">
        <v>1375</v>
      </c>
      <c r="B9" s="679">
        <v>5</v>
      </c>
      <c r="C9" s="679">
        <v>11</v>
      </c>
      <c r="D9" s="679">
        <v>6</v>
      </c>
    </row>
    <row r="10" spans="1:7">
      <c r="A10" s="678" t="s">
        <v>1435</v>
      </c>
      <c r="B10" s="679">
        <v>5</v>
      </c>
      <c r="C10" s="679">
        <v>11</v>
      </c>
      <c r="D10" s="679">
        <v>6</v>
      </c>
    </row>
    <row r="11" spans="1:7">
      <c r="A11" s="678" t="s">
        <v>1473</v>
      </c>
      <c r="B11" s="679">
        <v>5</v>
      </c>
      <c r="C11" s="679">
        <v>11</v>
      </c>
      <c r="D11" s="679">
        <v>6</v>
      </c>
    </row>
    <row r="12" spans="1:7">
      <c r="A12" s="678" t="s">
        <v>1521</v>
      </c>
      <c r="B12" s="679">
        <v>5</v>
      </c>
      <c r="C12" s="679">
        <v>11</v>
      </c>
      <c r="D12" s="679">
        <v>4</v>
      </c>
    </row>
    <row r="13" spans="1:7">
      <c r="A13" s="678" t="s">
        <v>1542</v>
      </c>
      <c r="B13" s="679">
        <v>6</v>
      </c>
      <c r="C13" s="679">
        <v>11</v>
      </c>
      <c r="D13" s="679">
        <v>4</v>
      </c>
    </row>
    <row r="14" spans="1:7">
      <c r="A14" s="678" t="s">
        <v>1566</v>
      </c>
      <c r="B14" s="679">
        <v>6</v>
      </c>
      <c r="C14" s="679">
        <v>11</v>
      </c>
      <c r="D14" s="679">
        <v>4</v>
      </c>
    </row>
    <row r="15" spans="1:7">
      <c r="A15" s="678" t="s">
        <v>1659</v>
      </c>
      <c r="B15" s="679">
        <v>6</v>
      </c>
      <c r="C15" s="679">
        <v>11</v>
      </c>
      <c r="D15" s="679">
        <v>4</v>
      </c>
    </row>
    <row r="16" spans="1:7">
      <c r="A16" s="292" t="s">
        <v>1669</v>
      </c>
      <c r="B16" s="292">
        <v>7</v>
      </c>
      <c r="C16" s="292">
        <v>11</v>
      </c>
      <c r="D16" s="292">
        <v>4</v>
      </c>
    </row>
    <row r="17" spans="1:9">
      <c r="A17" s="757" t="s">
        <v>1747</v>
      </c>
      <c r="B17" s="292">
        <v>7</v>
      </c>
      <c r="C17" s="292">
        <v>11</v>
      </c>
      <c r="D17" s="292">
        <v>4</v>
      </c>
    </row>
    <row r="18" spans="1:9">
      <c r="A18" s="33" t="s">
        <v>461</v>
      </c>
    </row>
    <row r="19" spans="1:9">
      <c r="A19" s="33"/>
    </row>
    <row r="20" spans="1:9">
      <c r="A20" s="133" t="s">
        <v>636</v>
      </c>
    </row>
    <row r="21" spans="1:9" s="674" customFormat="1">
      <c r="A21" s="673" t="s">
        <v>637</v>
      </c>
    </row>
    <row r="23" spans="1:9" s="675" customFormat="1">
      <c r="D23" s="122" t="s">
        <v>1285</v>
      </c>
    </row>
    <row r="24" spans="1:9" s="675" customFormat="1" ht="63.75">
      <c r="A24" s="693" t="s">
        <v>633</v>
      </c>
      <c r="B24" s="677" t="s">
        <v>596</v>
      </c>
      <c r="C24" s="677" t="s">
        <v>597</v>
      </c>
      <c r="D24" s="677" t="s">
        <v>598</v>
      </c>
      <c r="H24" s="573"/>
    </row>
    <row r="25" spans="1:9">
      <c r="A25" s="678" t="s">
        <v>1375</v>
      </c>
      <c r="B25" s="680">
        <v>5150111.82</v>
      </c>
      <c r="C25" s="680">
        <v>47781620.990000002</v>
      </c>
      <c r="D25" s="680">
        <v>619227317.36000001</v>
      </c>
      <c r="H25" s="574"/>
    </row>
    <row r="26" spans="1:9">
      <c r="A26" s="678" t="s">
        <v>1435</v>
      </c>
      <c r="B26" s="680">
        <v>5530726.3100000005</v>
      </c>
      <c r="C26" s="680">
        <v>50993044.340000004</v>
      </c>
      <c r="D26" s="680">
        <v>648160243.52999997</v>
      </c>
    </row>
    <row r="27" spans="1:9">
      <c r="A27" s="678" t="s">
        <v>1473</v>
      </c>
      <c r="B27" s="680">
        <v>6900843.9000000004</v>
      </c>
      <c r="C27" s="680">
        <v>53636877.539999999</v>
      </c>
      <c r="D27" s="680">
        <v>660889391.06999993</v>
      </c>
      <c r="E27" s="1001"/>
      <c r="F27" s="1001"/>
      <c r="G27" s="1001"/>
      <c r="I27" s="1001"/>
    </row>
    <row r="28" spans="1:9">
      <c r="A28" s="678" t="s">
        <v>1521</v>
      </c>
      <c r="B28" s="680">
        <v>7251772.1699999999</v>
      </c>
      <c r="C28" s="680">
        <v>50674672.359999999</v>
      </c>
      <c r="D28" s="680">
        <v>171802095.93000001</v>
      </c>
    </row>
    <row r="29" spans="1:9">
      <c r="A29" s="678" t="s">
        <v>1542</v>
      </c>
      <c r="B29" s="680">
        <v>7734172.9299999997</v>
      </c>
      <c r="C29" s="680">
        <v>51542386.640000001</v>
      </c>
      <c r="D29" s="680">
        <v>172561738.19999999</v>
      </c>
      <c r="E29" s="864"/>
      <c r="F29" s="864"/>
      <c r="G29" s="864"/>
    </row>
    <row r="30" spans="1:9">
      <c r="A30" s="678" t="s">
        <v>1566</v>
      </c>
      <c r="B30" s="680">
        <v>8457818.6999999993</v>
      </c>
      <c r="C30" s="680">
        <v>55303179.720000006</v>
      </c>
      <c r="D30" s="680">
        <v>197870406.38</v>
      </c>
    </row>
    <row r="31" spans="1:9">
      <c r="A31" s="292" t="s">
        <v>1659</v>
      </c>
      <c r="B31" s="680">
        <v>8976151.379999999</v>
      </c>
      <c r="C31" s="680">
        <v>61247127.789999999</v>
      </c>
      <c r="D31" s="680">
        <v>222692562.91</v>
      </c>
    </row>
    <row r="32" spans="1:9">
      <c r="A32" s="757" t="s">
        <v>1669</v>
      </c>
      <c r="B32" s="680">
        <v>131899293.37</v>
      </c>
      <c r="C32" s="680">
        <v>59624995.090000004</v>
      </c>
      <c r="D32" s="680">
        <v>120957045.89</v>
      </c>
    </row>
    <row r="33" spans="1:11">
      <c r="A33" s="757" t="s">
        <v>1747</v>
      </c>
      <c r="B33" s="680">
        <v>154596020.75</v>
      </c>
      <c r="C33" s="680">
        <v>61469979.140000001</v>
      </c>
      <c r="D33" s="680">
        <v>121227332.38</v>
      </c>
      <c r="E33" s="680"/>
      <c r="F33" s="680"/>
      <c r="G33" s="680"/>
      <c r="I33" s="749"/>
      <c r="J33" s="749"/>
      <c r="K33" s="749"/>
    </row>
    <row r="34" spans="1:11">
      <c r="A34" s="33" t="s">
        <v>461</v>
      </c>
      <c r="E34" s="864"/>
      <c r="F34" s="864"/>
      <c r="G34" s="864"/>
      <c r="I34" s="864"/>
      <c r="J34" s="864"/>
      <c r="K34" s="864"/>
    </row>
    <row r="35" spans="1:11">
      <c r="A35" s="516"/>
    </row>
    <row r="36" spans="1:11" s="674" customFormat="1">
      <c r="A36" s="133" t="s">
        <v>638</v>
      </c>
      <c r="B36" s="292"/>
      <c r="C36" s="292"/>
      <c r="D36" s="292"/>
      <c r="E36" s="292"/>
      <c r="F36" s="292"/>
      <c r="G36" s="292"/>
      <c r="H36" s="292"/>
      <c r="I36" s="292"/>
      <c r="J36" s="292"/>
    </row>
    <row r="37" spans="1:11">
      <c r="A37" s="673" t="s">
        <v>639</v>
      </c>
      <c r="B37" s="674"/>
      <c r="C37" s="674"/>
      <c r="D37" s="674"/>
      <c r="E37" s="674"/>
      <c r="F37" s="674"/>
      <c r="G37" s="674"/>
      <c r="H37" s="674"/>
      <c r="I37" s="674"/>
      <c r="J37" s="674"/>
    </row>
    <row r="38" spans="1:11" s="675" customFormat="1">
      <c r="A38" s="292"/>
      <c r="B38" s="292"/>
      <c r="C38" s="292"/>
      <c r="D38" s="292"/>
      <c r="E38" s="292"/>
      <c r="F38" s="292"/>
      <c r="G38" s="292"/>
      <c r="H38" s="292"/>
      <c r="I38" s="292"/>
      <c r="J38" s="292"/>
    </row>
    <row r="39" spans="1:11" s="675" customFormat="1">
      <c r="C39" s="122" t="s">
        <v>1285</v>
      </c>
    </row>
    <row r="40" spans="1:11" ht="51">
      <c r="A40" s="693" t="s">
        <v>633</v>
      </c>
      <c r="B40" s="677" t="s">
        <v>596</v>
      </c>
      <c r="C40" s="677" t="s">
        <v>597</v>
      </c>
      <c r="D40" s="675"/>
      <c r="E40" s="675"/>
      <c r="F40" s="675"/>
      <c r="G40" s="675"/>
      <c r="H40" s="675"/>
      <c r="I40" s="675"/>
      <c r="J40" s="675"/>
    </row>
    <row r="41" spans="1:11">
      <c r="A41" s="678" t="s">
        <v>1375</v>
      </c>
      <c r="B41" s="680">
        <v>1399133793.3699999</v>
      </c>
      <c r="C41" s="680">
        <v>14837057660.85</v>
      </c>
      <c r="D41" s="1001"/>
      <c r="E41" s="1001"/>
      <c r="F41" s="1001"/>
      <c r="G41" s="1001"/>
      <c r="I41" s="1001"/>
    </row>
    <row r="42" spans="1:11">
      <c r="A42" s="678" t="s">
        <v>1435</v>
      </c>
      <c r="B42" s="680">
        <v>977784997.59000003</v>
      </c>
      <c r="C42" s="680">
        <v>19160539854.84</v>
      </c>
    </row>
    <row r="43" spans="1:11">
      <c r="A43" s="678" t="s">
        <v>1473</v>
      </c>
      <c r="B43" s="680">
        <v>1069299115.05</v>
      </c>
      <c r="C43" s="680">
        <v>19508207662.389999</v>
      </c>
    </row>
    <row r="44" spans="1:11">
      <c r="A44" s="678" t="s">
        <v>1521</v>
      </c>
      <c r="B44" s="680">
        <v>1024787953.86</v>
      </c>
      <c r="C44" s="680">
        <v>19634183961.16</v>
      </c>
      <c r="D44" s="667"/>
      <c r="E44" s="667"/>
      <c r="F44" s="667"/>
      <c r="G44" s="667"/>
      <c r="H44" s="667"/>
      <c r="I44" s="667"/>
      <c r="J44" s="667"/>
    </row>
    <row r="45" spans="1:11">
      <c r="A45" s="678" t="s">
        <v>1542</v>
      </c>
      <c r="B45" s="680">
        <v>1032842945.9699999</v>
      </c>
      <c r="C45" s="680">
        <v>19965335308.479996</v>
      </c>
      <c r="H45" s="574"/>
    </row>
    <row r="46" spans="1:11">
      <c r="A46" s="678" t="s">
        <v>1566</v>
      </c>
      <c r="B46" s="680">
        <v>1090631809.2500002</v>
      </c>
      <c r="C46" s="680">
        <v>22254829384.259998</v>
      </c>
    </row>
    <row r="47" spans="1:11">
      <c r="A47" s="678" t="s">
        <v>1659</v>
      </c>
      <c r="B47" s="680">
        <v>1285674481.74</v>
      </c>
      <c r="C47" s="680">
        <v>24512408090.379997</v>
      </c>
    </row>
    <row r="48" spans="1:11">
      <c r="A48" s="292" t="s">
        <v>1669</v>
      </c>
      <c r="B48" s="680">
        <v>1411809446.96</v>
      </c>
      <c r="C48" s="680">
        <v>28385880452</v>
      </c>
    </row>
    <row r="49" spans="1:10">
      <c r="A49" s="757" t="s">
        <v>1747</v>
      </c>
      <c r="B49" s="680">
        <v>1625934984.1199999</v>
      </c>
      <c r="C49" s="680">
        <v>29316230312.779999</v>
      </c>
    </row>
    <row r="50" spans="1:10">
      <c r="A50" s="257" t="s">
        <v>784</v>
      </c>
    </row>
    <row r="51" spans="1:10">
      <c r="A51" s="721" t="s">
        <v>785</v>
      </c>
    </row>
    <row r="52" spans="1:10">
      <c r="A52" s="33" t="s">
        <v>461</v>
      </c>
    </row>
    <row r="53" spans="1:10">
      <c r="A53" s="33"/>
    </row>
    <row r="54" spans="1:10">
      <c r="A54" s="133" t="s">
        <v>818</v>
      </c>
    </row>
    <row r="55" spans="1:10" ht="15" customHeight="1">
      <c r="A55" s="673" t="s">
        <v>819</v>
      </c>
    </row>
    <row r="56" spans="1:10" ht="15" customHeight="1">
      <c r="J56" s="122" t="s">
        <v>1285</v>
      </c>
    </row>
    <row r="57" spans="1:10" ht="15">
      <c r="A57" s="670"/>
      <c r="B57" s="1254" t="s">
        <v>827</v>
      </c>
      <c r="C57" s="1254"/>
      <c r="D57" s="1254"/>
      <c r="E57" s="1254"/>
      <c r="F57" s="1254"/>
      <c r="G57" s="1254"/>
      <c r="H57" s="1254"/>
      <c r="I57" s="1254"/>
      <c r="J57" s="1254"/>
    </row>
    <row r="58" spans="1:10" ht="84">
      <c r="A58" s="693" t="s">
        <v>633</v>
      </c>
      <c r="B58" s="750" t="s">
        <v>828</v>
      </c>
      <c r="C58" s="750" t="s">
        <v>829</v>
      </c>
      <c r="D58" s="750" t="s">
        <v>830</v>
      </c>
      <c r="E58" s="750" t="s">
        <v>831</v>
      </c>
      <c r="F58" s="750" t="s">
        <v>832</v>
      </c>
      <c r="G58" s="750" t="s">
        <v>833</v>
      </c>
      <c r="H58" s="756" t="s">
        <v>834</v>
      </c>
      <c r="I58" s="756" t="s">
        <v>835</v>
      </c>
      <c r="J58" s="750" t="s">
        <v>820</v>
      </c>
    </row>
    <row r="59" spans="1:10">
      <c r="A59" s="757" t="s">
        <v>1375</v>
      </c>
      <c r="B59" s="1000">
        <v>155571450.64124143</v>
      </c>
      <c r="C59" s="1000">
        <v>17924453.780000001</v>
      </c>
      <c r="D59" s="1000">
        <v>0</v>
      </c>
      <c r="E59" s="1000">
        <v>0</v>
      </c>
      <c r="F59" s="1000">
        <v>0</v>
      </c>
      <c r="G59" s="1000">
        <v>2362062.5</v>
      </c>
      <c r="H59" s="1000">
        <v>0</v>
      </c>
      <c r="I59" s="1000">
        <v>3884281.2800000003</v>
      </c>
      <c r="J59" s="1000">
        <v>179742248.20124143</v>
      </c>
    </row>
    <row r="60" spans="1:10">
      <c r="A60" s="757" t="s">
        <v>1435</v>
      </c>
      <c r="B60" s="1000">
        <v>227033204.83233634</v>
      </c>
      <c r="C60" s="1000">
        <v>38749856.410000004</v>
      </c>
      <c r="D60" s="1000">
        <v>0</v>
      </c>
      <c r="E60" s="1000">
        <v>0</v>
      </c>
      <c r="F60" s="1000">
        <v>0</v>
      </c>
      <c r="G60" s="1000">
        <v>23928707.57</v>
      </c>
      <c r="H60" s="1000">
        <v>0</v>
      </c>
      <c r="I60" s="1000">
        <v>3856463.9834752027</v>
      </c>
      <c r="J60" s="1000">
        <v>293568232.79581153</v>
      </c>
    </row>
    <row r="61" spans="1:10">
      <c r="A61" s="757" t="s">
        <v>1473</v>
      </c>
      <c r="B61" s="1000">
        <v>375491974.08786798</v>
      </c>
      <c r="C61" s="1000">
        <v>45925286.585696653</v>
      </c>
      <c r="D61" s="1000">
        <v>0</v>
      </c>
      <c r="E61" s="1000">
        <v>0</v>
      </c>
      <c r="F61" s="1000">
        <v>0</v>
      </c>
      <c r="G61" s="1000">
        <v>10975910.35</v>
      </c>
      <c r="H61" s="1000">
        <v>0</v>
      </c>
      <c r="I61" s="1000">
        <v>15741386.039999999</v>
      </c>
      <c r="J61" s="1000">
        <v>448134557.06356466</v>
      </c>
    </row>
    <row r="62" spans="1:10">
      <c r="A62" s="757" t="s">
        <v>1521</v>
      </c>
      <c r="B62" s="1000">
        <v>456606935.1764468</v>
      </c>
      <c r="C62" s="1000">
        <v>18428722.329999998</v>
      </c>
      <c r="D62" s="1000">
        <v>0</v>
      </c>
      <c r="E62" s="1000">
        <v>0</v>
      </c>
      <c r="F62" s="1000">
        <v>0</v>
      </c>
      <c r="G62" s="1000">
        <v>17784305.09</v>
      </c>
      <c r="H62" s="1000">
        <v>8500000</v>
      </c>
      <c r="I62" s="1000">
        <v>2974572.0876133051</v>
      </c>
      <c r="J62" s="1000">
        <v>504294534.68406004</v>
      </c>
    </row>
    <row r="63" spans="1:10">
      <c r="A63" s="757" t="s">
        <v>1542</v>
      </c>
      <c r="B63" s="1000">
        <v>254197461.53150675</v>
      </c>
      <c r="C63" s="1000">
        <v>3974778.6999999993</v>
      </c>
      <c r="D63" s="1000">
        <v>0</v>
      </c>
      <c r="E63" s="1000">
        <v>0</v>
      </c>
      <c r="F63" s="1000">
        <v>0</v>
      </c>
      <c r="G63" s="1000">
        <v>1084724.97</v>
      </c>
      <c r="H63" s="1000">
        <v>2713662.22</v>
      </c>
      <c r="I63" s="1000">
        <v>2713662.22</v>
      </c>
      <c r="J63" s="1000">
        <v>264684289.64150673</v>
      </c>
    </row>
    <row r="64" spans="1:10">
      <c r="A64" s="757" t="s">
        <v>1566</v>
      </c>
      <c r="B64" s="1000">
        <v>316799687.21999508</v>
      </c>
      <c r="C64" s="1000">
        <v>39985428.539999999</v>
      </c>
      <c r="D64" s="1000">
        <v>0</v>
      </c>
      <c r="E64" s="1000">
        <v>0</v>
      </c>
      <c r="F64" s="1000">
        <v>0</v>
      </c>
      <c r="G64" s="1000">
        <v>22303808.495558973</v>
      </c>
      <c r="H64" s="1000">
        <v>1100000</v>
      </c>
      <c r="I64" s="1000">
        <v>445020</v>
      </c>
      <c r="J64" s="1000">
        <v>380633944.25555408</v>
      </c>
    </row>
    <row r="65" spans="1:10">
      <c r="A65" s="757" t="s">
        <v>1659</v>
      </c>
      <c r="B65" s="1000">
        <v>512959408.04517245</v>
      </c>
      <c r="C65" s="1000">
        <v>33907462.700000003</v>
      </c>
      <c r="D65" s="1000">
        <v>0</v>
      </c>
      <c r="E65" s="1000">
        <v>0</v>
      </c>
      <c r="F65" s="1000">
        <v>0</v>
      </c>
      <c r="G65" s="1000">
        <v>15440863.52</v>
      </c>
      <c r="H65" s="1000">
        <v>0</v>
      </c>
      <c r="I65" s="1000">
        <v>22919067.82</v>
      </c>
      <c r="J65" s="1000">
        <v>585226802.08517253</v>
      </c>
    </row>
    <row r="66" spans="1:10">
      <c r="A66" s="757" t="s">
        <v>1669</v>
      </c>
      <c r="B66" s="1000">
        <v>509920645.23530358</v>
      </c>
      <c r="C66" s="1000">
        <v>21920085.690000005</v>
      </c>
      <c r="D66" s="1000">
        <v>0</v>
      </c>
      <c r="E66" s="1000">
        <v>0</v>
      </c>
      <c r="F66" s="1000">
        <v>0</v>
      </c>
      <c r="G66" s="1000">
        <v>30955197.126802221</v>
      </c>
      <c r="H66" s="1000">
        <v>0</v>
      </c>
      <c r="I66" s="1000">
        <v>2752800</v>
      </c>
      <c r="J66" s="1000">
        <v>565548728.05210578</v>
      </c>
    </row>
    <row r="67" spans="1:10">
      <c r="A67" s="757" t="s">
        <v>1747</v>
      </c>
      <c r="B67" s="1000">
        <v>431724004.53267771</v>
      </c>
      <c r="C67" s="1000">
        <v>17830576.940000001</v>
      </c>
      <c r="D67" s="1000">
        <v>0</v>
      </c>
      <c r="E67" s="1000">
        <v>0</v>
      </c>
      <c r="F67" s="1000">
        <v>0</v>
      </c>
      <c r="G67" s="1000">
        <v>16855700.210000001</v>
      </c>
      <c r="H67" s="1000">
        <v>0</v>
      </c>
      <c r="I67" s="1000">
        <v>5882000</v>
      </c>
      <c r="J67" s="1000">
        <v>472292281.68267769</v>
      </c>
    </row>
    <row r="68" spans="1:10">
      <c r="A68" s="33" t="s">
        <v>461</v>
      </c>
    </row>
    <row r="70" spans="1:10">
      <c r="A70" s="572" t="s">
        <v>81</v>
      </c>
    </row>
    <row r="75" spans="1:10">
      <c r="J75" s="34" t="s">
        <v>1632</v>
      </c>
    </row>
    <row r="106" spans="2:2">
      <c r="B106" s="676"/>
    </row>
    <row r="107" spans="2:2">
      <c r="B107" s="681"/>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2"/>
  <sheetViews>
    <sheetView showGridLines="0" zoomScaleNormal="100" workbookViewId="0">
      <pane ySplit="10" topLeftCell="A11" activePane="bottomLeft" state="frozen"/>
      <selection pane="bottomLeft"/>
    </sheetView>
  </sheetViews>
  <sheetFormatPr defaultRowHeight="15"/>
  <cols>
    <col min="1" max="1" width="48" customWidth="1"/>
    <col min="2" max="2" width="11.140625" bestFit="1" customWidth="1"/>
    <col min="3" max="3" width="14.42578125" customWidth="1"/>
    <col min="4" max="4" width="33.42578125" customWidth="1"/>
    <col min="5" max="5" width="6.42578125" bestFit="1" customWidth="1"/>
    <col min="6" max="6" width="5.5703125" customWidth="1"/>
    <col min="7" max="7" width="8.42578125" style="243"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9" t="s">
        <v>640</v>
      </c>
      <c r="B1" s="498"/>
      <c r="C1" s="498"/>
      <c r="D1" s="498"/>
      <c r="E1" s="499"/>
      <c r="F1" s="499"/>
      <c r="G1" s="499"/>
      <c r="H1" s="499"/>
      <c r="I1" s="499"/>
      <c r="J1" s="499"/>
      <c r="K1" s="499"/>
      <c r="L1" s="499"/>
    </row>
    <row r="2" spans="1:19" ht="15" customHeight="1">
      <c r="A2" s="560" t="s">
        <v>641</v>
      </c>
      <c r="B2" s="501"/>
      <c r="C2" s="501"/>
      <c r="D2" s="501"/>
      <c r="E2" s="501"/>
      <c r="F2" s="501"/>
      <c r="G2" s="501"/>
      <c r="H2" s="501"/>
      <c r="I2" s="501"/>
      <c r="J2" s="499"/>
      <c r="K2" s="499"/>
      <c r="L2" s="499"/>
    </row>
    <row r="3" spans="1:19" s="243" customFormat="1">
      <c r="A3" s="500"/>
      <c r="B3" s="501"/>
      <c r="C3" s="501"/>
      <c r="D3" s="501"/>
      <c r="E3" s="501"/>
      <c r="F3" s="501"/>
      <c r="G3" s="501"/>
      <c r="H3" s="501"/>
      <c r="I3" s="501"/>
      <c r="J3" s="499"/>
      <c r="K3" s="499"/>
      <c r="L3" s="499"/>
    </row>
    <row r="4" spans="1:19" ht="12.75" customHeight="1">
      <c r="A4" s="124" t="s">
        <v>642</v>
      </c>
    </row>
    <row r="5" spans="1:19" ht="12.75" customHeight="1">
      <c r="A5" s="492" t="s">
        <v>643</v>
      </c>
      <c r="H5" s="243"/>
      <c r="I5" s="243"/>
    </row>
    <row r="6" spans="1:19" ht="12.75" customHeight="1">
      <c r="F6" s="122"/>
      <c r="G6" s="122"/>
      <c r="H6" s="1256" t="str">
        <f>Naslovnica!A20</f>
        <v>Listopad 2025.</v>
      </c>
      <c r="I6" s="1256"/>
    </row>
    <row r="7" spans="1:19" ht="12.75" customHeight="1">
      <c r="F7" s="262"/>
      <c r="G7" s="262"/>
      <c r="H7" s="1257" t="str">
        <f>Naslovnica!A24</f>
        <v>October 2025</v>
      </c>
      <c r="I7" s="1257"/>
    </row>
    <row r="8" spans="1:19" ht="15" customHeight="1">
      <c r="A8" s="520"/>
      <c r="B8" s="521"/>
      <c r="C8" s="521"/>
      <c r="D8" s="521"/>
      <c r="E8" s="521"/>
      <c r="F8" s="521"/>
      <c r="G8" s="521"/>
      <c r="H8" s="697"/>
      <c r="I8" s="697"/>
      <c r="J8" s="522"/>
      <c r="K8" s="1255" t="s">
        <v>997</v>
      </c>
      <c r="L8" s="1255"/>
    </row>
    <row r="9" spans="1:19" ht="33.75">
      <c r="A9" s="523" t="s">
        <v>74</v>
      </c>
      <c r="B9" s="524" t="s">
        <v>154</v>
      </c>
      <c r="C9" s="524" t="s">
        <v>155</v>
      </c>
      <c r="D9" s="525" t="s">
        <v>75</v>
      </c>
      <c r="E9" s="524" t="s">
        <v>103</v>
      </c>
      <c r="F9" s="524" t="s">
        <v>140</v>
      </c>
      <c r="G9" s="524" t="s">
        <v>605</v>
      </c>
      <c r="H9" s="524" t="s">
        <v>1275</v>
      </c>
      <c r="I9" s="524" t="s">
        <v>1277</v>
      </c>
      <c r="J9" s="524" t="s">
        <v>601</v>
      </c>
      <c r="K9" s="524" t="s">
        <v>603</v>
      </c>
      <c r="L9" s="524" t="s">
        <v>59</v>
      </c>
    </row>
    <row r="10" spans="1:19" ht="31.5">
      <c r="A10" s="526" t="s">
        <v>184</v>
      </c>
      <c r="B10" s="527" t="s">
        <v>157</v>
      </c>
      <c r="C10" s="527" t="s">
        <v>156</v>
      </c>
      <c r="D10" s="528" t="s">
        <v>76</v>
      </c>
      <c r="E10" s="527" t="s">
        <v>430</v>
      </c>
      <c r="F10" s="527" t="s">
        <v>141</v>
      </c>
      <c r="G10" s="529" t="s">
        <v>606</v>
      </c>
      <c r="H10" s="529" t="s">
        <v>1276</v>
      </c>
      <c r="I10" s="529" t="s">
        <v>1278</v>
      </c>
      <c r="J10" s="529" t="s">
        <v>731</v>
      </c>
      <c r="K10" s="529" t="s">
        <v>220</v>
      </c>
      <c r="L10" s="529" t="s">
        <v>221</v>
      </c>
    </row>
    <row r="11" spans="1:19" ht="12.75" customHeight="1">
      <c r="A11" s="118" t="s">
        <v>1036</v>
      </c>
      <c r="B11" s="171">
        <v>37695515978</v>
      </c>
      <c r="C11" s="390" t="s">
        <v>1037</v>
      </c>
      <c r="D11" s="390" t="s">
        <v>77</v>
      </c>
      <c r="E11" s="391" t="s">
        <v>1031</v>
      </c>
      <c r="F11" s="391" t="s">
        <v>1030</v>
      </c>
      <c r="G11" s="391" t="s">
        <v>1032</v>
      </c>
      <c r="H11" s="392">
        <v>985351.97</v>
      </c>
      <c r="I11" s="393">
        <v>16.031500000000001</v>
      </c>
      <c r="J11" s="394">
        <v>3.337394213358702E-2</v>
      </c>
      <c r="K11" s="394">
        <v>2.9164419793030971E-2</v>
      </c>
      <c r="L11" s="394">
        <v>0.21623056906374938</v>
      </c>
      <c r="M11" s="266"/>
      <c r="N11" s="266"/>
      <c r="O11" s="266"/>
      <c r="P11" s="148"/>
      <c r="Q11" s="175"/>
      <c r="R11" s="75"/>
      <c r="S11" s="75"/>
    </row>
    <row r="12" spans="1:19" ht="12.75" customHeight="1">
      <c r="A12" s="118" t="s">
        <v>1038</v>
      </c>
      <c r="B12" s="171">
        <v>56499633647</v>
      </c>
      <c r="C12" s="390" t="s">
        <v>1039</v>
      </c>
      <c r="D12" s="390" t="s">
        <v>102</v>
      </c>
      <c r="E12" s="391" t="s">
        <v>1035</v>
      </c>
      <c r="F12" s="391" t="s">
        <v>1030</v>
      </c>
      <c r="G12" s="391" t="s">
        <v>1032</v>
      </c>
      <c r="H12" s="392">
        <v>60996569.359999999</v>
      </c>
      <c r="I12" s="393">
        <v>115.3712</v>
      </c>
      <c r="J12" s="394">
        <v>5.1525494921860204E-3</v>
      </c>
      <c r="K12" s="394">
        <v>1.2485464924944178E-2</v>
      </c>
      <c r="L12" s="394">
        <v>1.9832472358646269E-2</v>
      </c>
      <c r="M12" s="266"/>
      <c r="N12" s="266"/>
      <c r="O12" s="266"/>
      <c r="P12" s="148"/>
      <c r="Q12" s="175"/>
      <c r="R12" s="75"/>
      <c r="S12" s="75"/>
    </row>
    <row r="13" spans="1:19" ht="12.75" customHeight="1">
      <c r="A13" s="118" t="s">
        <v>1040</v>
      </c>
      <c r="B13" s="171">
        <v>29300390100</v>
      </c>
      <c r="C13" s="390" t="s">
        <v>1041</v>
      </c>
      <c r="D13" s="390" t="s">
        <v>102</v>
      </c>
      <c r="E13" s="100" t="s">
        <v>1031</v>
      </c>
      <c r="F13" s="100" t="s">
        <v>1030</v>
      </c>
      <c r="G13" s="100" t="s">
        <v>1032</v>
      </c>
      <c r="H13" s="392">
        <v>39141888.43</v>
      </c>
      <c r="I13" s="393">
        <v>159.9581</v>
      </c>
      <c r="J13" s="394">
        <v>3.2738899516766562E-2</v>
      </c>
      <c r="K13" s="394">
        <v>7.0385249064939259E-3</v>
      </c>
      <c r="L13" s="394">
        <v>0.24945302583530227</v>
      </c>
      <c r="M13" s="266"/>
      <c r="N13" s="266"/>
      <c r="O13" s="266"/>
      <c r="P13" s="148"/>
      <c r="Q13" s="175"/>
      <c r="R13" s="75"/>
      <c r="S13" s="75"/>
    </row>
    <row r="14" spans="1:19" s="997" customFormat="1" ht="12.75" customHeight="1">
      <c r="A14" s="118" t="s">
        <v>1042</v>
      </c>
      <c r="B14" s="171" t="s">
        <v>1043</v>
      </c>
      <c r="C14" s="390" t="s">
        <v>1044</v>
      </c>
      <c r="D14" s="390" t="s">
        <v>102</v>
      </c>
      <c r="E14" s="100" t="s">
        <v>1045</v>
      </c>
      <c r="F14" s="100" t="s">
        <v>1030</v>
      </c>
      <c r="G14" s="100" t="s">
        <v>1032</v>
      </c>
      <c r="H14" s="392">
        <v>23565024.52</v>
      </c>
      <c r="I14" s="393">
        <v>103.07940000000001</v>
      </c>
      <c r="J14" s="394">
        <v>-1.3319232735659048E-2</v>
      </c>
      <c r="K14" s="394">
        <v>1.2519043778835837E-2</v>
      </c>
      <c r="L14" s="394">
        <v>3.89968803705254E-2</v>
      </c>
      <c r="M14" s="266"/>
      <c r="N14" s="266"/>
      <c r="O14" s="266"/>
      <c r="P14" s="148"/>
      <c r="Q14" s="175"/>
      <c r="R14" s="75"/>
      <c r="S14" s="75"/>
    </row>
    <row r="15" spans="1:19" s="997" customFormat="1" ht="12.75" customHeight="1">
      <c r="A15" s="118" t="s">
        <v>1705</v>
      </c>
      <c r="B15" s="171">
        <v>99792542550</v>
      </c>
      <c r="C15" s="390" t="s">
        <v>1067</v>
      </c>
      <c r="D15" s="390" t="s">
        <v>102</v>
      </c>
      <c r="E15" s="100" t="s">
        <v>1033</v>
      </c>
      <c r="F15" s="100" t="s">
        <v>113</v>
      </c>
      <c r="G15" s="100" t="s">
        <v>1032</v>
      </c>
      <c r="H15" s="392">
        <v>12236155.890000001</v>
      </c>
      <c r="I15" s="393">
        <v>19.75</v>
      </c>
      <c r="J15" s="394">
        <v>3.8822748963243781E-2</v>
      </c>
      <c r="K15" s="394">
        <v>3.0255607720396371E-2</v>
      </c>
      <c r="L15" s="394">
        <v>9.6351232076739013E-2</v>
      </c>
      <c r="M15" s="266"/>
      <c r="N15" s="266"/>
      <c r="O15" s="266"/>
      <c r="P15" s="148"/>
      <c r="Q15" s="175"/>
      <c r="R15" s="75"/>
      <c r="S15" s="75"/>
    </row>
    <row r="16" spans="1:19" s="997" customFormat="1" ht="12.75" customHeight="1">
      <c r="A16" s="118" t="s">
        <v>1030</v>
      </c>
      <c r="B16" s="171" t="s">
        <v>1030</v>
      </c>
      <c r="C16" s="390" t="s">
        <v>1030</v>
      </c>
      <c r="D16" s="390" t="s">
        <v>1030</v>
      </c>
      <c r="E16" s="100" t="s">
        <v>1030</v>
      </c>
      <c r="F16" s="100" t="s">
        <v>114</v>
      </c>
      <c r="G16" s="100" t="s">
        <v>1032</v>
      </c>
      <c r="H16" s="392">
        <v>4334652.83</v>
      </c>
      <c r="I16" s="393">
        <v>18.87</v>
      </c>
      <c r="J16" s="394">
        <v>-0.12276108726028689</v>
      </c>
      <c r="K16" s="394">
        <v>3.0021834061135344E-2</v>
      </c>
      <c r="L16" s="394">
        <v>9.1893831118106339E-2</v>
      </c>
      <c r="M16" s="266"/>
      <c r="N16" s="266"/>
      <c r="O16" s="266"/>
      <c r="P16" s="148"/>
      <c r="Q16" s="175"/>
      <c r="R16" s="75"/>
      <c r="S16" s="75"/>
    </row>
    <row r="17" spans="1:19" s="997" customFormat="1" ht="12.75" customHeight="1">
      <c r="A17" s="118" t="s">
        <v>1030</v>
      </c>
      <c r="B17" s="171" t="s">
        <v>1030</v>
      </c>
      <c r="C17" s="390" t="s">
        <v>1030</v>
      </c>
      <c r="D17" s="390" t="s">
        <v>1030</v>
      </c>
      <c r="E17" s="100" t="s">
        <v>1030</v>
      </c>
      <c r="F17" s="100" t="s">
        <v>115</v>
      </c>
      <c r="G17" s="100" t="s">
        <v>1032</v>
      </c>
      <c r="H17" s="392">
        <v>0</v>
      </c>
      <c r="I17" s="393">
        <v>0</v>
      </c>
      <c r="J17" s="394" t="s">
        <v>1030</v>
      </c>
      <c r="K17" s="394" t="s">
        <v>1030</v>
      </c>
      <c r="L17" s="394" t="s">
        <v>1030</v>
      </c>
      <c r="M17" s="266"/>
      <c r="N17" s="266"/>
      <c r="O17" s="266"/>
      <c r="P17" s="148"/>
      <c r="Q17" s="175"/>
      <c r="R17" s="75"/>
      <c r="S17" s="75"/>
    </row>
    <row r="18" spans="1:19" s="997" customFormat="1" ht="12.75" customHeight="1">
      <c r="A18" s="1129" t="s">
        <v>1738</v>
      </c>
      <c r="B18" s="171">
        <v>48827873221</v>
      </c>
      <c r="C18" s="390" t="s">
        <v>1068</v>
      </c>
      <c r="D18" s="390" t="s">
        <v>102</v>
      </c>
      <c r="E18" s="100" t="s">
        <v>1035</v>
      </c>
      <c r="F18" s="100" t="s">
        <v>113</v>
      </c>
      <c r="G18" s="100" t="s">
        <v>1032</v>
      </c>
      <c r="H18" s="392">
        <v>5472326.7699999996</v>
      </c>
      <c r="I18" s="393">
        <v>228.62</v>
      </c>
      <c r="J18" s="394">
        <v>-7.2088227958602147E-3</v>
      </c>
      <c r="K18" s="394">
        <v>9.7164561434504026E-3</v>
      </c>
      <c r="L18" s="394">
        <v>1.3788714937885471E-2</v>
      </c>
      <c r="M18" s="266"/>
      <c r="N18" s="266"/>
      <c r="O18" s="266"/>
      <c r="P18" s="148"/>
      <c r="Q18" s="175"/>
      <c r="R18" s="75"/>
      <c r="S18" s="75"/>
    </row>
    <row r="19" spans="1:19" s="997" customFormat="1" ht="12.75" customHeight="1">
      <c r="A19" s="118" t="s">
        <v>1030</v>
      </c>
      <c r="B19" s="171" t="s">
        <v>1030</v>
      </c>
      <c r="C19" s="390" t="s">
        <v>1030</v>
      </c>
      <c r="D19" s="390" t="s">
        <v>1030</v>
      </c>
      <c r="E19" s="100" t="s">
        <v>1030</v>
      </c>
      <c r="F19" s="100" t="s">
        <v>114</v>
      </c>
      <c r="G19" s="100" t="s">
        <v>1032</v>
      </c>
      <c r="H19" s="392">
        <v>4882212.0199999996</v>
      </c>
      <c r="I19" s="393">
        <v>216.73</v>
      </c>
      <c r="J19" s="394">
        <v>-4.5035977526990401E-3</v>
      </c>
      <c r="K19" s="394">
        <v>9.314022260513255E-3</v>
      </c>
      <c r="L19" s="394">
        <v>9.5994164046744324E-3</v>
      </c>
      <c r="M19" s="266"/>
      <c r="N19" s="266"/>
      <c r="O19" s="266"/>
      <c r="P19" s="148"/>
      <c r="Q19" s="175"/>
      <c r="R19" s="75"/>
      <c r="S19" s="75"/>
    </row>
    <row r="20" spans="1:19" s="997" customFormat="1" ht="12.75" customHeight="1">
      <c r="A20" s="118" t="s">
        <v>1030</v>
      </c>
      <c r="B20" s="171" t="s">
        <v>1030</v>
      </c>
      <c r="C20" s="390" t="s">
        <v>1030</v>
      </c>
      <c r="D20" s="390" t="s">
        <v>1030</v>
      </c>
      <c r="E20" s="100" t="s">
        <v>1030</v>
      </c>
      <c r="F20" s="100" t="s">
        <v>115</v>
      </c>
      <c r="G20" s="100" t="s">
        <v>1032</v>
      </c>
      <c r="H20" s="392">
        <v>0</v>
      </c>
      <c r="I20" s="393">
        <v>0</v>
      </c>
      <c r="J20" s="394" t="s">
        <v>1030</v>
      </c>
      <c r="K20" s="394" t="s">
        <v>1030</v>
      </c>
      <c r="L20" s="394" t="s">
        <v>1030</v>
      </c>
      <c r="M20" s="266"/>
      <c r="N20" s="266"/>
      <c r="O20" s="266"/>
      <c r="P20" s="148"/>
      <c r="Q20" s="175"/>
      <c r="R20" s="75"/>
      <c r="S20" s="75"/>
    </row>
    <row r="21" spans="1:19" s="997" customFormat="1" ht="12.75" customHeight="1">
      <c r="A21" s="1129" t="s">
        <v>1739</v>
      </c>
      <c r="B21" s="171" t="s">
        <v>1266</v>
      </c>
      <c r="C21" s="390" t="s">
        <v>1267</v>
      </c>
      <c r="D21" s="390" t="s">
        <v>102</v>
      </c>
      <c r="E21" s="100" t="s">
        <v>1033</v>
      </c>
      <c r="F21" s="100" t="s">
        <v>113</v>
      </c>
      <c r="G21" s="100" t="s">
        <v>1054</v>
      </c>
      <c r="H21" s="392">
        <v>1286834.01</v>
      </c>
      <c r="I21" s="393">
        <v>112.51</v>
      </c>
      <c r="J21" s="394">
        <v>3.3953607146066656E-2</v>
      </c>
      <c r="K21" s="394">
        <v>1.8745101785609508E-2</v>
      </c>
      <c r="L21" s="394">
        <v>0.12469129400007128</v>
      </c>
      <c r="M21" s="266"/>
      <c r="N21" s="266"/>
      <c r="O21" s="266"/>
      <c r="P21" s="148"/>
      <c r="Q21" s="175"/>
      <c r="R21" s="75"/>
      <c r="S21" s="75"/>
    </row>
    <row r="22" spans="1:19" s="243" customFormat="1" ht="12.75" customHeight="1">
      <c r="A22" s="118" t="s">
        <v>1030</v>
      </c>
      <c r="B22" s="171" t="s">
        <v>1030</v>
      </c>
      <c r="C22" s="390" t="s">
        <v>1030</v>
      </c>
      <c r="D22" s="390" t="s">
        <v>1030</v>
      </c>
      <c r="E22" s="100" t="s">
        <v>1030</v>
      </c>
      <c r="F22" s="100" t="s">
        <v>114</v>
      </c>
      <c r="G22" s="100" t="s">
        <v>1054</v>
      </c>
      <c r="H22" s="392">
        <v>0</v>
      </c>
      <c r="I22" s="393">
        <v>0</v>
      </c>
      <c r="J22" s="394" t="s">
        <v>1030</v>
      </c>
      <c r="K22" s="394" t="s">
        <v>1030</v>
      </c>
      <c r="L22" s="394" t="s">
        <v>1030</v>
      </c>
      <c r="M22" s="266"/>
      <c r="N22" s="266"/>
      <c r="O22" s="266"/>
      <c r="P22" s="148"/>
      <c r="Q22" s="175"/>
      <c r="R22" s="75"/>
      <c r="S22" s="75"/>
    </row>
    <row r="23" spans="1:19" s="243" customFormat="1" ht="12.75" customHeight="1">
      <c r="A23" s="118" t="s">
        <v>1030</v>
      </c>
      <c r="B23" s="171" t="s">
        <v>1030</v>
      </c>
      <c r="C23" s="390" t="s">
        <v>1030</v>
      </c>
      <c r="D23" s="390" t="s">
        <v>1030</v>
      </c>
      <c r="E23" s="100" t="s">
        <v>1030</v>
      </c>
      <c r="F23" s="100" t="s">
        <v>115</v>
      </c>
      <c r="G23" s="100" t="s">
        <v>1054</v>
      </c>
      <c r="H23" s="392">
        <v>0</v>
      </c>
      <c r="I23" s="393">
        <v>0</v>
      </c>
      <c r="J23" s="394" t="s">
        <v>1030</v>
      </c>
      <c r="K23" s="394" t="s">
        <v>1030</v>
      </c>
      <c r="L23" s="394" t="s">
        <v>1030</v>
      </c>
      <c r="M23" s="266"/>
      <c r="N23" s="266"/>
      <c r="O23" s="266"/>
      <c r="P23" s="148"/>
      <c r="Q23" s="175"/>
      <c r="R23" s="75"/>
      <c r="S23" s="75"/>
    </row>
    <row r="24" spans="1:19" s="243" customFormat="1" ht="12.75" customHeight="1">
      <c r="A24" s="118" t="s">
        <v>1192</v>
      </c>
      <c r="B24" s="171" t="s">
        <v>1193</v>
      </c>
      <c r="C24" s="390" t="s">
        <v>1194</v>
      </c>
      <c r="D24" s="390" t="s">
        <v>102</v>
      </c>
      <c r="E24" s="100" t="s">
        <v>1047</v>
      </c>
      <c r="F24" s="100" t="s">
        <v>1030</v>
      </c>
      <c r="G24" s="100" t="s">
        <v>1032</v>
      </c>
      <c r="H24" s="392">
        <v>3648292.29</v>
      </c>
      <c r="I24" s="393">
        <v>110.3596</v>
      </c>
      <c r="J24" s="394">
        <v>2.4183222681139149E-2</v>
      </c>
      <c r="K24" s="394">
        <v>2.7010779185367984E-2</v>
      </c>
      <c r="L24" s="394">
        <v>-6.7706519283713407E-3</v>
      </c>
      <c r="M24" s="266"/>
      <c r="N24" s="266"/>
      <c r="O24" s="266"/>
      <c r="P24" s="148"/>
      <c r="Q24" s="175"/>
      <c r="R24" s="75"/>
      <c r="S24" s="75"/>
    </row>
    <row r="25" spans="1:19" s="243" customFormat="1" ht="12.75" customHeight="1">
      <c r="A25" s="1129" t="s">
        <v>1740</v>
      </c>
      <c r="B25" s="171">
        <v>61691616181</v>
      </c>
      <c r="C25" s="390" t="s">
        <v>1073</v>
      </c>
      <c r="D25" s="390" t="s">
        <v>102</v>
      </c>
      <c r="E25" s="100" t="s">
        <v>1031</v>
      </c>
      <c r="F25" s="100" t="s">
        <v>113</v>
      </c>
      <c r="G25" s="100" t="s">
        <v>1032</v>
      </c>
      <c r="H25" s="392">
        <v>21064011.73</v>
      </c>
      <c r="I25" s="393">
        <v>23.51</v>
      </c>
      <c r="J25" s="394">
        <v>3.5179135843642406E-2</v>
      </c>
      <c r="K25" s="394">
        <v>4.3034605146406557E-2</v>
      </c>
      <c r="L25" s="394">
        <v>0.1506178881683593</v>
      </c>
      <c r="M25" s="266"/>
      <c r="N25" s="266"/>
      <c r="O25" s="266"/>
      <c r="P25" s="148"/>
      <c r="Q25" s="175"/>
      <c r="R25" s="75"/>
      <c r="S25" s="75"/>
    </row>
    <row r="26" spans="1:19" s="243" customFormat="1" ht="12.75" customHeight="1">
      <c r="A26" s="118" t="s">
        <v>1030</v>
      </c>
      <c r="B26" s="171" t="s">
        <v>1030</v>
      </c>
      <c r="C26" s="390" t="s">
        <v>1030</v>
      </c>
      <c r="D26" s="390" t="s">
        <v>1030</v>
      </c>
      <c r="E26" s="100" t="s">
        <v>1030</v>
      </c>
      <c r="F26" s="100" t="s">
        <v>114</v>
      </c>
      <c r="G26" s="100" t="s">
        <v>1032</v>
      </c>
      <c r="H26" s="392">
        <v>9846772.1899999995</v>
      </c>
      <c r="I26" s="393">
        <v>21.96</v>
      </c>
      <c r="J26" s="394">
        <v>3.9964815445313606E-2</v>
      </c>
      <c r="K26" s="394">
        <v>4.1745730550284854E-2</v>
      </c>
      <c r="L26" s="394">
        <v>0.1410696748782807</v>
      </c>
      <c r="M26" s="266"/>
      <c r="N26" s="266"/>
      <c r="O26" s="266"/>
      <c r="P26" s="148"/>
      <c r="Q26" s="175"/>
      <c r="R26" s="75"/>
      <c r="S26" s="75"/>
    </row>
    <row r="27" spans="1:19" s="243" customFormat="1" ht="12.75" customHeight="1">
      <c r="A27" s="118" t="s">
        <v>1030</v>
      </c>
      <c r="B27" s="171" t="s">
        <v>1030</v>
      </c>
      <c r="C27" s="390" t="s">
        <v>1030</v>
      </c>
      <c r="D27" s="390" t="s">
        <v>1030</v>
      </c>
      <c r="E27" s="100" t="s">
        <v>1030</v>
      </c>
      <c r="F27" s="100" t="s">
        <v>115</v>
      </c>
      <c r="G27" s="100" t="s">
        <v>1032</v>
      </c>
      <c r="H27" s="392">
        <v>0</v>
      </c>
      <c r="I27" s="393">
        <v>0</v>
      </c>
      <c r="J27" s="394" t="s">
        <v>1030</v>
      </c>
      <c r="K27" s="394" t="s">
        <v>1030</v>
      </c>
      <c r="L27" s="394" t="s">
        <v>1030</v>
      </c>
      <c r="M27" s="266"/>
      <c r="N27" s="266"/>
      <c r="O27" s="266"/>
      <c r="P27" s="148"/>
      <c r="Q27" s="175"/>
      <c r="R27" s="75"/>
      <c r="S27" s="75"/>
    </row>
    <row r="28" spans="1:19" s="997" customFormat="1" ht="12.75" customHeight="1">
      <c r="A28" s="118" t="s">
        <v>1030</v>
      </c>
      <c r="B28" s="171" t="s">
        <v>1030</v>
      </c>
      <c r="C28" s="390" t="s">
        <v>1030</v>
      </c>
      <c r="D28" s="390" t="s">
        <v>1030</v>
      </c>
      <c r="E28" s="100" t="s">
        <v>1030</v>
      </c>
      <c r="F28" s="100" t="s">
        <v>1031</v>
      </c>
      <c r="G28" s="100" t="s">
        <v>1032</v>
      </c>
      <c r="H28" s="392">
        <v>0</v>
      </c>
      <c r="I28" s="393">
        <v>0</v>
      </c>
      <c r="J28" s="394" t="s">
        <v>1030</v>
      </c>
      <c r="K28" s="394" t="s">
        <v>1030</v>
      </c>
      <c r="L28" s="394" t="s">
        <v>1030</v>
      </c>
      <c r="M28" s="266"/>
      <c r="N28" s="266"/>
      <c r="O28" s="266"/>
      <c r="P28" s="148"/>
      <c r="Q28" s="175"/>
      <c r="R28" s="75"/>
      <c r="S28" s="75"/>
    </row>
    <row r="29" spans="1:19" s="997" customFormat="1" ht="12.75" customHeight="1">
      <c r="A29" s="1129" t="s">
        <v>1741</v>
      </c>
      <c r="B29" s="171" t="s">
        <v>1074</v>
      </c>
      <c r="C29" s="390" t="s">
        <v>1075</v>
      </c>
      <c r="D29" s="390" t="s">
        <v>102</v>
      </c>
      <c r="E29" s="100" t="s">
        <v>1031</v>
      </c>
      <c r="F29" s="100" t="s">
        <v>113</v>
      </c>
      <c r="G29" s="100" t="s">
        <v>1054</v>
      </c>
      <c r="H29" s="392">
        <v>9929735.9100000001</v>
      </c>
      <c r="I29" s="393">
        <v>121.11</v>
      </c>
      <c r="J29" s="394">
        <v>2.5394257461616832E-2</v>
      </c>
      <c r="K29" s="394">
        <v>6.3387769530696803E-2</v>
      </c>
      <c r="L29" s="394">
        <v>0.21560466251422827</v>
      </c>
      <c r="M29" s="266"/>
      <c r="N29" s="266"/>
      <c r="O29" s="266"/>
      <c r="P29" s="148"/>
      <c r="Q29" s="175"/>
      <c r="R29" s="75"/>
      <c r="S29" s="75"/>
    </row>
    <row r="30" spans="1:19" s="997" customFormat="1" ht="12.75" customHeight="1">
      <c r="A30" s="118" t="s">
        <v>1030</v>
      </c>
      <c r="B30" s="171" t="s">
        <v>1030</v>
      </c>
      <c r="C30" s="390" t="s">
        <v>1030</v>
      </c>
      <c r="D30" s="390" t="s">
        <v>1030</v>
      </c>
      <c r="E30" s="100" t="s">
        <v>1030</v>
      </c>
      <c r="F30" s="100" t="s">
        <v>114</v>
      </c>
      <c r="G30" s="100" t="s">
        <v>1054</v>
      </c>
      <c r="H30" s="392">
        <v>7146033.79</v>
      </c>
      <c r="I30" s="393">
        <v>115.78</v>
      </c>
      <c r="J30" s="394">
        <v>6.6101490239624416E-2</v>
      </c>
      <c r="K30" s="394">
        <v>6.2513022599541612E-2</v>
      </c>
      <c r="L30" s="394">
        <v>0.205317563009495</v>
      </c>
      <c r="M30" s="266"/>
      <c r="N30" s="266"/>
      <c r="O30" s="266"/>
      <c r="P30" s="148"/>
      <c r="Q30" s="175"/>
      <c r="R30" s="75"/>
      <c r="S30" s="75"/>
    </row>
    <row r="31" spans="1:19" s="997" customFormat="1" ht="12.75" customHeight="1">
      <c r="A31" s="118" t="s">
        <v>1030</v>
      </c>
      <c r="B31" s="171" t="s">
        <v>1030</v>
      </c>
      <c r="C31" s="390" t="s">
        <v>1030</v>
      </c>
      <c r="D31" s="390" t="s">
        <v>1030</v>
      </c>
      <c r="E31" s="100" t="s">
        <v>1030</v>
      </c>
      <c r="F31" s="100" t="s">
        <v>115</v>
      </c>
      <c r="G31" s="100" t="s">
        <v>1054</v>
      </c>
      <c r="H31" s="392">
        <v>0</v>
      </c>
      <c r="I31" s="393">
        <v>0</v>
      </c>
      <c r="J31" s="394" t="s">
        <v>1030</v>
      </c>
      <c r="K31" s="394" t="s">
        <v>1030</v>
      </c>
      <c r="L31" s="394" t="s">
        <v>1030</v>
      </c>
      <c r="M31" s="266"/>
      <c r="N31" s="266"/>
      <c r="O31" s="266"/>
      <c r="P31" s="148"/>
      <c r="Q31" s="175"/>
      <c r="R31" s="75"/>
      <c r="S31" s="75"/>
    </row>
    <row r="32" spans="1:19" s="997" customFormat="1" ht="12.75" customHeight="1">
      <c r="A32" s="118" t="s">
        <v>1030</v>
      </c>
      <c r="B32" s="171" t="s">
        <v>1030</v>
      </c>
      <c r="C32" s="390" t="s">
        <v>1030</v>
      </c>
      <c r="D32" s="390" t="s">
        <v>1030</v>
      </c>
      <c r="E32" s="100" t="s">
        <v>1030</v>
      </c>
      <c r="F32" s="100" t="s">
        <v>1031</v>
      </c>
      <c r="G32" s="100" t="s">
        <v>1054</v>
      </c>
      <c r="H32" s="392">
        <v>0</v>
      </c>
      <c r="I32" s="393">
        <v>0</v>
      </c>
      <c r="J32" s="394" t="s">
        <v>1030</v>
      </c>
      <c r="K32" s="394" t="s">
        <v>1030</v>
      </c>
      <c r="L32" s="394" t="s">
        <v>1030</v>
      </c>
      <c r="M32" s="266"/>
      <c r="N32" s="266"/>
      <c r="O32" s="266"/>
      <c r="P32" s="148"/>
      <c r="Q32" s="175"/>
      <c r="R32" s="75"/>
      <c r="S32" s="75"/>
    </row>
    <row r="33" spans="1:19" s="997" customFormat="1" ht="12.75" customHeight="1">
      <c r="A33" s="118" t="s">
        <v>1046</v>
      </c>
      <c r="B33" s="171" t="s">
        <v>1154</v>
      </c>
      <c r="C33" s="390" t="s">
        <v>1155</v>
      </c>
      <c r="D33" s="390" t="s">
        <v>102</v>
      </c>
      <c r="E33" s="100" t="s">
        <v>1047</v>
      </c>
      <c r="F33" s="100" t="s">
        <v>1030</v>
      </c>
      <c r="G33" s="100" t="s">
        <v>1032</v>
      </c>
      <c r="H33" s="392">
        <v>4485353.28</v>
      </c>
      <c r="I33" s="393">
        <v>100.188</v>
      </c>
      <c r="J33" s="394">
        <v>4.0651574481700203E-2</v>
      </c>
      <c r="K33" s="394">
        <v>7.0231398496369168E-2</v>
      </c>
      <c r="L33" s="394">
        <v>0.168831168831169</v>
      </c>
      <c r="M33" s="266"/>
      <c r="N33" s="266"/>
      <c r="O33" s="266"/>
      <c r="P33" s="148"/>
      <c r="Q33" s="175"/>
      <c r="R33" s="75"/>
      <c r="S33" s="75"/>
    </row>
    <row r="34" spans="1:19" s="997" customFormat="1" ht="12.75" customHeight="1">
      <c r="A34" s="118" t="s">
        <v>1195</v>
      </c>
      <c r="B34" s="171" t="s">
        <v>1196</v>
      </c>
      <c r="C34" s="390" t="s">
        <v>1197</v>
      </c>
      <c r="D34" s="390" t="s">
        <v>102</v>
      </c>
      <c r="E34" s="100" t="s">
        <v>1047</v>
      </c>
      <c r="F34" s="100" t="s">
        <v>1030</v>
      </c>
      <c r="G34" s="100" t="s">
        <v>1032</v>
      </c>
      <c r="H34" s="392">
        <v>2948316.19</v>
      </c>
      <c r="I34" s="393">
        <v>105.3751</v>
      </c>
      <c r="J34" s="394">
        <v>3.4030753195676944E-2</v>
      </c>
      <c r="K34" s="394">
        <v>3.3403289234963607E-2</v>
      </c>
      <c r="L34" s="394">
        <v>0.10527447492301123</v>
      </c>
      <c r="M34" s="266"/>
      <c r="N34" s="266"/>
      <c r="O34" s="266"/>
      <c r="P34" s="148"/>
      <c r="Q34" s="175"/>
      <c r="R34" s="75"/>
      <c r="S34" s="75"/>
    </row>
    <row r="35" spans="1:19" s="997" customFormat="1" ht="12.75" customHeight="1">
      <c r="A35" s="118" t="s">
        <v>1330</v>
      </c>
      <c r="B35" s="171" t="s">
        <v>1331</v>
      </c>
      <c r="C35" s="390" t="s">
        <v>1370</v>
      </c>
      <c r="D35" s="390" t="s">
        <v>102</v>
      </c>
      <c r="E35" s="100" t="s">
        <v>1045</v>
      </c>
      <c r="F35" s="100" t="s">
        <v>1030</v>
      </c>
      <c r="G35" s="100" t="s">
        <v>1032</v>
      </c>
      <c r="H35" s="392">
        <v>10096607.199999999</v>
      </c>
      <c r="I35" s="393">
        <v>106.80719999999999</v>
      </c>
      <c r="J35" s="394">
        <v>1.0750161412647063E-3</v>
      </c>
      <c r="K35" s="394">
        <v>1.0750521358109388E-3</v>
      </c>
      <c r="L35" s="394">
        <v>1.5174312118444222E-2</v>
      </c>
      <c r="M35" s="266"/>
      <c r="N35" s="266"/>
      <c r="O35" s="266"/>
      <c r="P35" s="148"/>
      <c r="Q35" s="175"/>
      <c r="R35" s="75"/>
      <c r="S35" s="75"/>
    </row>
    <row r="36" spans="1:19" s="997" customFormat="1" ht="12.75" customHeight="1">
      <c r="A36" s="118" t="s">
        <v>1423</v>
      </c>
      <c r="B36" s="171" t="s">
        <v>1443</v>
      </c>
      <c r="C36" s="390" t="s">
        <v>1444</v>
      </c>
      <c r="D36" s="390" t="s">
        <v>102</v>
      </c>
      <c r="E36" s="100" t="s">
        <v>1045</v>
      </c>
      <c r="F36" s="100" t="s">
        <v>1030</v>
      </c>
      <c r="G36" s="100" t="s">
        <v>1032</v>
      </c>
      <c r="H36" s="392">
        <v>5227748.17</v>
      </c>
      <c r="I36" s="393">
        <v>105.0055</v>
      </c>
      <c r="J36" s="394">
        <v>8.404918860260846E-4</v>
      </c>
      <c r="K36" s="394">
        <v>1.0925637972407642E-3</v>
      </c>
      <c r="L36" s="394">
        <v>1.5201115309204427E-2</v>
      </c>
      <c r="M36" s="266"/>
      <c r="N36" s="266"/>
      <c r="O36" s="266"/>
      <c r="P36" s="148"/>
      <c r="Q36" s="175"/>
      <c r="R36" s="75"/>
      <c r="S36" s="75"/>
    </row>
    <row r="37" spans="1:19" s="997" customFormat="1" ht="12.75" customHeight="1">
      <c r="A37" s="118" t="s">
        <v>1376</v>
      </c>
      <c r="B37" s="171" t="s">
        <v>1413</v>
      </c>
      <c r="C37" s="390" t="s">
        <v>1414</v>
      </c>
      <c r="D37" s="390" t="s">
        <v>102</v>
      </c>
      <c r="E37" s="100" t="s">
        <v>1045</v>
      </c>
      <c r="F37" s="100" t="s">
        <v>1030</v>
      </c>
      <c r="G37" s="100" t="s">
        <v>1054</v>
      </c>
      <c r="H37" s="392">
        <v>9288769.1699999999</v>
      </c>
      <c r="I37" s="393">
        <v>94.493600000000001</v>
      </c>
      <c r="J37" s="394">
        <v>1.8850734925750734E-2</v>
      </c>
      <c r="K37" s="394">
        <v>3.8150527250728761E-3</v>
      </c>
      <c r="L37" s="394">
        <v>2.2769975337769699E-2</v>
      </c>
      <c r="M37" s="266"/>
      <c r="N37" s="266"/>
      <c r="O37" s="266"/>
      <c r="P37" s="148"/>
      <c r="Q37" s="175"/>
      <c r="R37" s="75"/>
      <c r="S37" s="75"/>
    </row>
    <row r="38" spans="1:19" s="997" customFormat="1" ht="12.75" customHeight="1">
      <c r="A38" s="118" t="s">
        <v>1310</v>
      </c>
      <c r="B38" s="171" t="s">
        <v>1311</v>
      </c>
      <c r="C38" s="390" t="s">
        <v>1312</v>
      </c>
      <c r="D38" s="390" t="s">
        <v>102</v>
      </c>
      <c r="E38" s="100" t="s">
        <v>1045</v>
      </c>
      <c r="F38" s="100" t="s">
        <v>1030</v>
      </c>
      <c r="G38" s="100" t="s">
        <v>1032</v>
      </c>
      <c r="H38" s="392">
        <v>15500931.76</v>
      </c>
      <c r="I38" s="393">
        <v>107.0718</v>
      </c>
      <c r="J38" s="394">
        <v>6.6820993567895393E-4</v>
      </c>
      <c r="K38" s="394">
        <v>1.2043799033130131E-3</v>
      </c>
      <c r="L38" s="394">
        <v>1.711019030954497E-2</v>
      </c>
      <c r="M38" s="266"/>
      <c r="N38" s="266"/>
      <c r="O38" s="266"/>
      <c r="P38" s="148"/>
      <c r="Q38" s="175"/>
      <c r="R38" s="75"/>
      <c r="S38" s="75"/>
    </row>
    <row r="39" spans="1:19" s="997" customFormat="1" ht="12.75" customHeight="1">
      <c r="A39" s="118" t="s">
        <v>1313</v>
      </c>
      <c r="B39" s="171" t="s">
        <v>1314</v>
      </c>
      <c r="C39" s="390" t="s">
        <v>1315</v>
      </c>
      <c r="D39" s="390" t="s">
        <v>102</v>
      </c>
      <c r="E39" s="100" t="s">
        <v>1045</v>
      </c>
      <c r="F39" s="100" t="s">
        <v>1030</v>
      </c>
      <c r="G39" s="100" t="s">
        <v>1032</v>
      </c>
      <c r="H39" s="392">
        <v>2834734.97</v>
      </c>
      <c r="I39" s="393">
        <v>107.7323</v>
      </c>
      <c r="J39" s="394">
        <v>-2.4845910191705345E-3</v>
      </c>
      <c r="K39" s="394">
        <v>1.30679225256225E-3</v>
      </c>
      <c r="L39" s="394">
        <v>1.781348137118921E-2</v>
      </c>
      <c r="M39" s="266"/>
      <c r="N39" s="266"/>
      <c r="O39" s="266"/>
      <c r="P39" s="148"/>
      <c r="Q39" s="175"/>
      <c r="R39" s="75"/>
      <c r="S39" s="75"/>
    </row>
    <row r="40" spans="1:19" s="997" customFormat="1" ht="12.75" customHeight="1">
      <c r="A40" s="118" t="s">
        <v>1377</v>
      </c>
      <c r="B40" s="171" t="s">
        <v>1415</v>
      </c>
      <c r="C40" s="390" t="s">
        <v>1416</v>
      </c>
      <c r="D40" s="390" t="s">
        <v>102</v>
      </c>
      <c r="E40" s="100" t="s">
        <v>1045</v>
      </c>
      <c r="F40" s="100" t="s">
        <v>1030</v>
      </c>
      <c r="G40" s="100" t="s">
        <v>1032</v>
      </c>
      <c r="H40" s="392">
        <v>13967756.529999999</v>
      </c>
      <c r="I40" s="393">
        <v>108.6224</v>
      </c>
      <c r="J40" s="394">
        <v>1.1803547277371429E-3</v>
      </c>
      <c r="K40" s="394">
        <v>1.1807071892255827E-3</v>
      </c>
      <c r="L40" s="394">
        <v>2.1841833442144187E-2</v>
      </c>
      <c r="M40" s="266"/>
      <c r="N40" s="266"/>
      <c r="O40" s="266"/>
      <c r="P40" s="148"/>
      <c r="Q40" s="175"/>
      <c r="R40" s="75"/>
      <c r="S40" s="75"/>
    </row>
    <row r="41" spans="1:19" s="997" customFormat="1" ht="12.75" customHeight="1">
      <c r="A41" s="118" t="s">
        <v>1382</v>
      </c>
      <c r="B41" s="171" t="s">
        <v>1417</v>
      </c>
      <c r="C41" s="390" t="s">
        <v>1418</v>
      </c>
      <c r="D41" s="390" t="s">
        <v>102</v>
      </c>
      <c r="E41" s="100" t="s">
        <v>1045</v>
      </c>
      <c r="F41" s="100" t="s">
        <v>1030</v>
      </c>
      <c r="G41" s="100" t="s">
        <v>1032</v>
      </c>
      <c r="H41" s="392">
        <v>6310933.2999999998</v>
      </c>
      <c r="I41" s="393">
        <v>107.0324</v>
      </c>
      <c r="J41" s="394">
        <v>-1.2995128070417694E-3</v>
      </c>
      <c r="K41" s="394">
        <v>1.285373497357245E-3</v>
      </c>
      <c r="L41" s="394">
        <v>1.9628091300537331E-2</v>
      </c>
      <c r="M41" s="266"/>
      <c r="N41" s="266"/>
      <c r="O41" s="266"/>
      <c r="P41" s="148"/>
      <c r="Q41" s="175"/>
      <c r="R41" s="75"/>
      <c r="S41" s="75"/>
    </row>
    <row r="42" spans="1:19" s="997" customFormat="1" ht="12.75" customHeight="1">
      <c r="A42" s="118" t="s">
        <v>1442</v>
      </c>
      <c r="B42" s="171" t="s">
        <v>1445</v>
      </c>
      <c r="C42" s="390" t="s">
        <v>1446</v>
      </c>
      <c r="D42" s="390" t="s">
        <v>102</v>
      </c>
      <c r="E42" s="100" t="s">
        <v>1045</v>
      </c>
      <c r="F42" s="100" t="s">
        <v>1030</v>
      </c>
      <c r="G42" s="100" t="s">
        <v>1054</v>
      </c>
      <c r="H42" s="392">
        <v>8767498.5600000005</v>
      </c>
      <c r="I42" s="393">
        <v>92.211299999999994</v>
      </c>
      <c r="J42" s="394">
        <v>1.913599097633667E-2</v>
      </c>
      <c r="K42" s="394">
        <v>4.0971446532607203E-3</v>
      </c>
      <c r="L42" s="394">
        <v>2.4130954714888686E-2</v>
      </c>
      <c r="M42" s="266"/>
      <c r="N42" s="266"/>
      <c r="O42" s="266"/>
      <c r="P42" s="148"/>
      <c r="Q42" s="175"/>
      <c r="R42" s="75"/>
      <c r="S42" s="75"/>
    </row>
    <row r="43" spans="1:19" s="997" customFormat="1" ht="12.75" customHeight="1">
      <c r="A43" s="1129" t="s">
        <v>1742</v>
      </c>
      <c r="B43" s="171" t="s">
        <v>1076</v>
      </c>
      <c r="C43" s="390" t="s">
        <v>1077</v>
      </c>
      <c r="D43" s="390" t="s">
        <v>102</v>
      </c>
      <c r="E43" s="100" t="s">
        <v>1045</v>
      </c>
      <c r="F43" s="100" t="s">
        <v>113</v>
      </c>
      <c r="G43" s="100" t="s">
        <v>1032</v>
      </c>
      <c r="H43" s="392">
        <v>2410790.29</v>
      </c>
      <c r="I43" s="393">
        <v>125.65</v>
      </c>
      <c r="J43" s="394">
        <v>1.1199070619247298E-2</v>
      </c>
      <c r="K43" s="394">
        <v>1.1919143110252106E-2</v>
      </c>
      <c r="L43" s="394">
        <v>6.0256132229508097E-2</v>
      </c>
      <c r="M43" s="266"/>
      <c r="N43" s="266"/>
      <c r="O43" s="266"/>
      <c r="P43" s="148"/>
      <c r="Q43" s="175"/>
      <c r="R43" s="75"/>
      <c r="S43" s="75"/>
    </row>
    <row r="44" spans="1:19" s="997" customFormat="1" ht="12.75" customHeight="1">
      <c r="A44" s="118" t="s">
        <v>1030</v>
      </c>
      <c r="B44" s="171" t="s">
        <v>1030</v>
      </c>
      <c r="C44" s="390" t="s">
        <v>1030</v>
      </c>
      <c r="D44" s="390" t="s">
        <v>1030</v>
      </c>
      <c r="E44" s="100" t="s">
        <v>1030</v>
      </c>
      <c r="F44" s="100" t="s">
        <v>114</v>
      </c>
      <c r="G44" s="100" t="s">
        <v>1032</v>
      </c>
      <c r="H44" s="392">
        <v>12840586.699999999</v>
      </c>
      <c r="I44" s="393">
        <v>120.39</v>
      </c>
      <c r="J44" s="394">
        <v>6.0272695990013503E-3</v>
      </c>
      <c r="K44" s="394">
        <v>1.1510670475550322E-2</v>
      </c>
      <c r="L44" s="394">
        <v>5.6146202426706093E-2</v>
      </c>
      <c r="M44" s="266"/>
      <c r="N44" s="266"/>
      <c r="O44" s="266"/>
      <c r="P44" s="148"/>
      <c r="Q44" s="175"/>
      <c r="R44" s="75"/>
      <c r="S44" s="75"/>
    </row>
    <row r="45" spans="1:19" s="997" customFormat="1" ht="12.75" customHeight="1">
      <c r="A45" s="118" t="s">
        <v>1030</v>
      </c>
      <c r="B45" s="171" t="s">
        <v>1030</v>
      </c>
      <c r="C45" s="390" t="s">
        <v>1030</v>
      </c>
      <c r="D45" s="390" t="s">
        <v>1030</v>
      </c>
      <c r="E45" s="100" t="s">
        <v>1030</v>
      </c>
      <c r="F45" s="100" t="s">
        <v>115</v>
      </c>
      <c r="G45" s="100" t="s">
        <v>1032</v>
      </c>
      <c r="H45" s="392">
        <v>0</v>
      </c>
      <c r="I45" s="393">
        <v>0</v>
      </c>
      <c r="J45" s="394" t="s">
        <v>1030</v>
      </c>
      <c r="K45" s="394" t="s">
        <v>1030</v>
      </c>
      <c r="L45" s="394" t="s">
        <v>1030</v>
      </c>
      <c r="M45" s="266"/>
      <c r="N45" s="266"/>
      <c r="O45" s="266"/>
      <c r="P45" s="148"/>
      <c r="Q45" s="175"/>
      <c r="R45" s="75"/>
      <c r="S45" s="75"/>
    </row>
    <row r="46" spans="1:19" s="243" customFormat="1" ht="12.75" customHeight="1">
      <c r="A46" s="118" t="s">
        <v>1447</v>
      </c>
      <c r="B46" s="171" t="s">
        <v>1448</v>
      </c>
      <c r="C46" s="390" t="s">
        <v>1449</v>
      </c>
      <c r="D46" s="390" t="s">
        <v>102</v>
      </c>
      <c r="E46" s="100" t="s">
        <v>1379</v>
      </c>
      <c r="F46" s="100" t="s">
        <v>113</v>
      </c>
      <c r="G46" s="100" t="s">
        <v>1032</v>
      </c>
      <c r="H46" s="392">
        <v>298982767.32999998</v>
      </c>
      <c r="I46" s="393">
        <v>103.81</v>
      </c>
      <c r="J46" s="394">
        <v>2.1905475922544548E-2</v>
      </c>
      <c r="K46" s="394">
        <v>1.1572957855146004E-3</v>
      </c>
      <c r="L46" s="394">
        <v>1.3277735317916983E-2</v>
      </c>
      <c r="M46" s="266"/>
      <c r="N46" s="266"/>
      <c r="O46" s="266"/>
      <c r="P46" s="148"/>
      <c r="Q46" s="175"/>
      <c r="R46" s="75"/>
      <c r="S46" s="75"/>
    </row>
    <row r="47" spans="1:19" s="243" customFormat="1" ht="12.75" customHeight="1">
      <c r="A47" s="118" t="s">
        <v>1030</v>
      </c>
      <c r="B47" s="171" t="s">
        <v>1030</v>
      </c>
      <c r="C47" s="390" t="s">
        <v>1030</v>
      </c>
      <c r="D47" s="390" t="s">
        <v>1030</v>
      </c>
      <c r="E47" s="100" t="s">
        <v>1030</v>
      </c>
      <c r="F47" s="100" t="s">
        <v>114</v>
      </c>
      <c r="G47" s="100" t="s">
        <v>1032</v>
      </c>
      <c r="H47" s="392">
        <v>22166882.289999999</v>
      </c>
      <c r="I47" s="393">
        <v>104.26</v>
      </c>
      <c r="J47" s="394">
        <v>-1.1485424340080819E-3</v>
      </c>
      <c r="K47" s="394">
        <v>1.4407837863799067E-3</v>
      </c>
      <c r="L47" s="394">
        <v>1.5895163828441916E-2</v>
      </c>
      <c r="M47" s="266"/>
      <c r="N47" s="266"/>
      <c r="O47" s="266"/>
      <c r="P47" s="148"/>
      <c r="Q47" s="175"/>
      <c r="R47" s="75"/>
      <c r="S47" s="75"/>
    </row>
    <row r="48" spans="1:19" s="243" customFormat="1" ht="12.75" customHeight="1">
      <c r="A48" s="118" t="s">
        <v>1030</v>
      </c>
      <c r="B48" s="171" t="s">
        <v>1030</v>
      </c>
      <c r="C48" s="390" t="s">
        <v>1030</v>
      </c>
      <c r="D48" s="390" t="s">
        <v>1030</v>
      </c>
      <c r="E48" s="100" t="s">
        <v>1030</v>
      </c>
      <c r="F48" s="100" t="s">
        <v>115</v>
      </c>
      <c r="G48" s="100" t="s">
        <v>1032</v>
      </c>
      <c r="H48" s="392">
        <v>48098134.630000003</v>
      </c>
      <c r="I48" s="393">
        <v>104.48</v>
      </c>
      <c r="J48" s="394">
        <v>4.7075289103556184E-2</v>
      </c>
      <c r="K48" s="394">
        <v>1.5337423312884457E-3</v>
      </c>
      <c r="L48" s="394">
        <v>1.7152770543847673E-2</v>
      </c>
      <c r="M48" s="266"/>
      <c r="N48" s="266"/>
      <c r="O48" s="266"/>
      <c r="P48" s="148"/>
      <c r="Q48" s="175"/>
      <c r="R48" s="75"/>
      <c r="S48" s="75"/>
    </row>
    <row r="49" spans="1:19" s="997" customFormat="1" ht="12.75" customHeight="1">
      <c r="A49" s="118" t="s">
        <v>1030</v>
      </c>
      <c r="B49" s="171" t="s">
        <v>1030</v>
      </c>
      <c r="C49" s="390" t="s">
        <v>1030</v>
      </c>
      <c r="D49" s="390" t="s">
        <v>1030</v>
      </c>
      <c r="E49" s="100" t="s">
        <v>1030</v>
      </c>
      <c r="F49" s="100" t="s">
        <v>1031</v>
      </c>
      <c r="G49" s="100" t="s">
        <v>1032</v>
      </c>
      <c r="H49" s="392">
        <v>58376165.969999999</v>
      </c>
      <c r="I49" s="393">
        <v>104.48</v>
      </c>
      <c r="J49" s="394">
        <v>1.550065888745511E-3</v>
      </c>
      <c r="K49" s="394">
        <v>1.5337423312884457E-3</v>
      </c>
      <c r="L49" s="394">
        <v>1.7121083942668314E-2</v>
      </c>
      <c r="M49" s="266"/>
      <c r="N49" s="266"/>
      <c r="O49" s="266"/>
      <c r="P49" s="148"/>
      <c r="Q49" s="175"/>
      <c r="R49" s="75"/>
      <c r="S49" s="75"/>
    </row>
    <row r="50" spans="1:19" s="997" customFormat="1" ht="12.75" customHeight="1">
      <c r="A50" s="118" t="s">
        <v>1504</v>
      </c>
      <c r="B50" s="171" t="s">
        <v>1509</v>
      </c>
      <c r="C50" s="390" t="s">
        <v>1510</v>
      </c>
      <c r="D50" s="390" t="s">
        <v>102</v>
      </c>
      <c r="E50" s="100" t="s">
        <v>1379</v>
      </c>
      <c r="F50" s="100" t="s">
        <v>1030</v>
      </c>
      <c r="G50" s="100" t="s">
        <v>1054</v>
      </c>
      <c r="H50" s="392">
        <v>31930295.960000001</v>
      </c>
      <c r="I50" s="393">
        <v>91.153400000000005</v>
      </c>
      <c r="J50" s="394">
        <v>5.9153157175926285E-3</v>
      </c>
      <c r="K50" s="394">
        <v>4.0148038605043457E-3</v>
      </c>
      <c r="L50" s="394">
        <v>2.3183319864011231E-2</v>
      </c>
      <c r="M50" s="266"/>
      <c r="N50" s="266"/>
      <c r="O50" s="266"/>
      <c r="P50" s="148"/>
      <c r="Q50" s="175"/>
      <c r="R50" s="75"/>
      <c r="S50" s="75"/>
    </row>
    <row r="51" spans="1:19" s="997" customFormat="1" ht="12.75" customHeight="1">
      <c r="A51" s="1129" t="s">
        <v>1743</v>
      </c>
      <c r="B51" s="171">
        <v>30290598804</v>
      </c>
      <c r="C51" s="390" t="s">
        <v>1049</v>
      </c>
      <c r="D51" s="390" t="s">
        <v>102</v>
      </c>
      <c r="E51" s="100" t="s">
        <v>1031</v>
      </c>
      <c r="F51" s="100" t="s">
        <v>1030</v>
      </c>
      <c r="G51" s="100" t="s">
        <v>1032</v>
      </c>
      <c r="H51" s="392">
        <v>5276907.28</v>
      </c>
      <c r="I51" s="393">
        <v>0.6512</v>
      </c>
      <c r="J51" s="394">
        <v>4.4689084117835565E-2</v>
      </c>
      <c r="K51" s="394">
        <v>2.6805424156417512E-2</v>
      </c>
      <c r="L51" s="394">
        <v>0.25908739365815925</v>
      </c>
      <c r="M51" s="266"/>
      <c r="N51" s="266"/>
      <c r="O51" s="266"/>
      <c r="P51" s="148"/>
      <c r="Q51" s="175"/>
      <c r="R51" s="75"/>
      <c r="S51" s="75"/>
    </row>
    <row r="52" spans="1:19" s="997" customFormat="1" ht="12.75" customHeight="1">
      <c r="A52" s="118" t="s">
        <v>1048</v>
      </c>
      <c r="B52" s="171" t="s">
        <v>1156</v>
      </c>
      <c r="C52" s="390" t="s">
        <v>1157</v>
      </c>
      <c r="D52" s="390" t="s">
        <v>102</v>
      </c>
      <c r="E52" s="100" t="s">
        <v>1047</v>
      </c>
      <c r="F52" s="100" t="s">
        <v>1030</v>
      </c>
      <c r="G52" s="100" t="s">
        <v>1032</v>
      </c>
      <c r="H52" s="392">
        <v>16602060.85</v>
      </c>
      <c r="I52" s="393">
        <v>149.84909999999999</v>
      </c>
      <c r="J52" s="394">
        <v>-2.2781952199378841E-3</v>
      </c>
      <c r="K52" s="394">
        <v>1.1184162135936093E-2</v>
      </c>
      <c r="L52" s="394">
        <v>1.4959309945441701E-2</v>
      </c>
      <c r="M52" s="266"/>
      <c r="N52" s="266"/>
      <c r="O52" s="266"/>
      <c r="P52" s="148"/>
      <c r="Q52" s="175"/>
      <c r="R52" s="75"/>
      <c r="S52" s="75"/>
    </row>
    <row r="53" spans="1:19" s="243" customFormat="1" ht="12.75" customHeight="1">
      <c r="A53" s="1129" t="s">
        <v>1744</v>
      </c>
      <c r="B53" s="171" t="s">
        <v>1080</v>
      </c>
      <c r="C53" s="390" t="s">
        <v>1081</v>
      </c>
      <c r="D53" s="390" t="s">
        <v>102</v>
      </c>
      <c r="E53" s="100" t="s">
        <v>1031</v>
      </c>
      <c r="F53" s="100" t="s">
        <v>113</v>
      </c>
      <c r="G53" s="100" t="s">
        <v>1032</v>
      </c>
      <c r="H53" s="392">
        <v>55833186.979999997</v>
      </c>
      <c r="I53" s="393">
        <v>304.14</v>
      </c>
      <c r="J53" s="394">
        <v>1.4243163067191977E-2</v>
      </c>
      <c r="K53" s="394">
        <v>2.056977953759942E-2</v>
      </c>
      <c r="L53" s="394">
        <v>0.37475901939823197</v>
      </c>
      <c r="M53" s="266"/>
      <c r="N53" s="266"/>
      <c r="O53" s="266"/>
      <c r="P53" s="148"/>
      <c r="Q53" s="175"/>
      <c r="R53" s="75"/>
      <c r="S53" s="75"/>
    </row>
    <row r="54" spans="1:19" s="243" customFormat="1" ht="12.75" customHeight="1">
      <c r="A54" s="118" t="s">
        <v>1030</v>
      </c>
      <c r="B54" s="171" t="s">
        <v>1030</v>
      </c>
      <c r="C54" s="390" t="s">
        <v>1030</v>
      </c>
      <c r="D54" s="390" t="s">
        <v>1030</v>
      </c>
      <c r="E54" s="100" t="s">
        <v>1030</v>
      </c>
      <c r="F54" s="100" t="s">
        <v>114</v>
      </c>
      <c r="G54" s="100" t="s">
        <v>1032</v>
      </c>
      <c r="H54" s="392">
        <v>20285786.219999999</v>
      </c>
      <c r="I54" s="393">
        <v>272.38</v>
      </c>
      <c r="J54" s="394">
        <v>3.5027703615090555E-2</v>
      </c>
      <c r="K54" s="394">
        <v>1.9691524408505412E-2</v>
      </c>
      <c r="L54" s="394">
        <v>0.36372944304784882</v>
      </c>
      <c r="M54" s="266"/>
      <c r="N54" s="266"/>
      <c r="O54" s="266"/>
      <c r="P54" s="148"/>
      <c r="Q54" s="175"/>
      <c r="R54" s="75"/>
      <c r="S54" s="75"/>
    </row>
    <row r="55" spans="1:19" s="997" customFormat="1" ht="12.75" customHeight="1">
      <c r="A55" s="118" t="s">
        <v>1030</v>
      </c>
      <c r="B55" s="171" t="s">
        <v>1030</v>
      </c>
      <c r="C55" s="390" t="s">
        <v>1030</v>
      </c>
      <c r="D55" s="390" t="s">
        <v>1030</v>
      </c>
      <c r="E55" s="100" t="s">
        <v>1030</v>
      </c>
      <c r="F55" s="100" t="s">
        <v>115</v>
      </c>
      <c r="G55" s="100" t="s">
        <v>1032</v>
      </c>
      <c r="H55" s="392">
        <v>0</v>
      </c>
      <c r="I55" s="393">
        <v>0</v>
      </c>
      <c r="J55" s="394" t="s">
        <v>1030</v>
      </c>
      <c r="K55" s="394" t="s">
        <v>1030</v>
      </c>
      <c r="L55" s="394" t="s">
        <v>1030</v>
      </c>
      <c r="M55" s="266"/>
      <c r="N55" s="266"/>
      <c r="O55" s="266"/>
      <c r="P55" s="148"/>
      <c r="Q55" s="175"/>
      <c r="R55" s="75"/>
      <c r="S55" s="75"/>
    </row>
    <row r="56" spans="1:19" s="997" customFormat="1" ht="12.75" customHeight="1">
      <c r="A56" s="118" t="s">
        <v>1030</v>
      </c>
      <c r="B56" s="171" t="s">
        <v>1030</v>
      </c>
      <c r="C56" s="390" t="s">
        <v>1030</v>
      </c>
      <c r="D56" s="390" t="s">
        <v>1030</v>
      </c>
      <c r="E56" s="100" t="s">
        <v>1030</v>
      </c>
      <c r="F56" s="100" t="s">
        <v>1031</v>
      </c>
      <c r="G56" s="100" t="s">
        <v>1032</v>
      </c>
      <c r="H56" s="392">
        <v>0</v>
      </c>
      <c r="I56" s="393">
        <v>0</v>
      </c>
      <c r="J56" s="394" t="s">
        <v>1030</v>
      </c>
      <c r="K56" s="394" t="s">
        <v>1030</v>
      </c>
      <c r="L56" s="394" t="s">
        <v>1030</v>
      </c>
      <c r="M56" s="266"/>
      <c r="N56" s="266"/>
      <c r="O56" s="266"/>
      <c r="P56" s="148"/>
      <c r="Q56" s="175"/>
      <c r="R56" s="75"/>
      <c r="S56" s="75"/>
    </row>
    <row r="57" spans="1:19" s="243" customFormat="1" ht="12.75" customHeight="1">
      <c r="A57" s="1129" t="s">
        <v>1745</v>
      </c>
      <c r="B57" s="171">
        <v>74643964821</v>
      </c>
      <c r="C57" s="390" t="s">
        <v>1082</v>
      </c>
      <c r="D57" s="390" t="s">
        <v>102</v>
      </c>
      <c r="E57" s="100" t="s">
        <v>1035</v>
      </c>
      <c r="F57" s="100" t="s">
        <v>1030</v>
      </c>
      <c r="G57" s="100" t="s">
        <v>1032</v>
      </c>
      <c r="H57" s="392">
        <v>36581609.549999997</v>
      </c>
      <c r="I57" s="393">
        <v>140.15360000000001</v>
      </c>
      <c r="J57" s="394">
        <v>3.0476001765379346E-2</v>
      </c>
      <c r="K57" s="394">
        <v>1.6494809995226678E-3</v>
      </c>
      <c r="L57" s="394">
        <v>1.6617257604849112E-2</v>
      </c>
      <c r="M57" s="266"/>
      <c r="N57" s="266"/>
      <c r="O57" s="266"/>
      <c r="P57" s="148"/>
      <c r="Q57" s="175"/>
      <c r="R57" s="75"/>
      <c r="S57" s="75"/>
    </row>
    <row r="58" spans="1:19" s="243" customFormat="1" ht="12.75" customHeight="1">
      <c r="A58" s="1129" t="s">
        <v>1746</v>
      </c>
      <c r="B58" s="171" t="s">
        <v>1071</v>
      </c>
      <c r="C58" s="390" t="s">
        <v>1072</v>
      </c>
      <c r="D58" s="390" t="s">
        <v>102</v>
      </c>
      <c r="E58" s="100" t="s">
        <v>1035</v>
      </c>
      <c r="F58" s="100" t="s">
        <v>113</v>
      </c>
      <c r="G58" s="100" t="s">
        <v>1054</v>
      </c>
      <c r="H58" s="392">
        <v>2972420.65</v>
      </c>
      <c r="I58" s="393">
        <v>96.25</v>
      </c>
      <c r="J58" s="394">
        <v>2.4217920000073834E-2</v>
      </c>
      <c r="K58" s="394">
        <v>3.4879202327808834E-3</v>
      </c>
      <c r="L58" s="394">
        <v>2.2504268683700257E-2</v>
      </c>
      <c r="M58" s="266"/>
      <c r="N58" s="266"/>
      <c r="O58" s="266"/>
      <c r="P58" s="148"/>
      <c r="Q58" s="175"/>
      <c r="R58" s="75"/>
      <c r="S58" s="75"/>
    </row>
    <row r="59" spans="1:19" ht="12.75" customHeight="1">
      <c r="A59" s="118" t="s">
        <v>1030</v>
      </c>
      <c r="B59" s="171" t="s">
        <v>1030</v>
      </c>
      <c r="C59" s="390" t="s">
        <v>1030</v>
      </c>
      <c r="D59" s="390" t="s">
        <v>1030</v>
      </c>
      <c r="E59" s="391" t="s">
        <v>1030</v>
      </c>
      <c r="F59" s="391" t="s">
        <v>114</v>
      </c>
      <c r="G59" s="391" t="s">
        <v>1054</v>
      </c>
      <c r="H59" s="392">
        <v>427777.61</v>
      </c>
      <c r="I59" s="393">
        <v>93.01</v>
      </c>
      <c r="J59" s="394">
        <v>1.8468965795388703E-2</v>
      </c>
      <c r="K59" s="394">
        <v>3.4759325620101755E-3</v>
      </c>
      <c r="L59" s="394">
        <v>2.246107803580677E-2</v>
      </c>
      <c r="M59" s="266"/>
      <c r="N59" s="266"/>
      <c r="O59" s="266"/>
      <c r="P59" s="148"/>
      <c r="Q59" s="175"/>
      <c r="R59" s="75"/>
      <c r="S59" s="75"/>
    </row>
    <row r="60" spans="1:19" s="243" customFormat="1" ht="12.75" customHeight="1">
      <c r="A60" s="118" t="s">
        <v>1030</v>
      </c>
      <c r="B60" s="171" t="s">
        <v>1030</v>
      </c>
      <c r="C60" s="390" t="s">
        <v>1030</v>
      </c>
      <c r="D60" s="390" t="s">
        <v>1030</v>
      </c>
      <c r="E60" s="391" t="s">
        <v>1030</v>
      </c>
      <c r="F60" s="391" t="s">
        <v>115</v>
      </c>
      <c r="G60" s="391" t="s">
        <v>1054</v>
      </c>
      <c r="H60" s="392">
        <v>0</v>
      </c>
      <c r="I60" s="393">
        <v>0</v>
      </c>
      <c r="J60" s="394" t="s">
        <v>1030</v>
      </c>
      <c r="K60" s="394" t="s">
        <v>1030</v>
      </c>
      <c r="L60" s="394" t="s">
        <v>1030</v>
      </c>
      <c r="M60" s="266"/>
      <c r="N60" s="266"/>
      <c r="O60" s="266"/>
      <c r="P60" s="148"/>
      <c r="Q60" s="175"/>
      <c r="R60" s="75"/>
      <c r="S60" s="75"/>
    </row>
    <row r="61" spans="1:19" s="243" customFormat="1" ht="12.75" customHeight="1">
      <c r="A61" s="118" t="s">
        <v>1229</v>
      </c>
      <c r="B61" s="171" t="s">
        <v>1264</v>
      </c>
      <c r="C61" s="390" t="s">
        <v>1265</v>
      </c>
      <c r="D61" s="390" t="s">
        <v>1180</v>
      </c>
      <c r="E61" s="391" t="s">
        <v>1045</v>
      </c>
      <c r="F61" s="391" t="s">
        <v>1030</v>
      </c>
      <c r="G61" s="391" t="s">
        <v>1032</v>
      </c>
      <c r="H61" s="392">
        <v>13812465.619999999</v>
      </c>
      <c r="I61" s="393">
        <v>111.51439999999999</v>
      </c>
      <c r="J61" s="394">
        <v>2.7779803384255786E-3</v>
      </c>
      <c r="K61" s="394">
        <v>4.1746660087094156E-3</v>
      </c>
      <c r="L61" s="394">
        <v>8.3958513564742265E-2</v>
      </c>
      <c r="M61" s="266"/>
      <c r="N61" s="266"/>
      <c r="O61" s="266"/>
      <c r="P61" s="148"/>
      <c r="Q61" s="175"/>
      <c r="R61" s="75"/>
      <c r="S61" s="75"/>
    </row>
    <row r="62" spans="1:19" s="243" customFormat="1" ht="12.75" customHeight="1">
      <c r="A62" s="118" t="s">
        <v>1207</v>
      </c>
      <c r="B62" s="171" t="s">
        <v>1208</v>
      </c>
      <c r="C62" s="390" t="s">
        <v>1209</v>
      </c>
      <c r="D62" s="390" t="s">
        <v>1180</v>
      </c>
      <c r="E62" s="391" t="s">
        <v>1045</v>
      </c>
      <c r="F62" s="391" t="s">
        <v>1030</v>
      </c>
      <c r="G62" s="391" t="s">
        <v>1032</v>
      </c>
      <c r="H62" s="392">
        <v>9923920.3699999992</v>
      </c>
      <c r="I62" s="393">
        <v>117.10720000000001</v>
      </c>
      <c r="J62" s="394">
        <v>2.9062250496776354E-3</v>
      </c>
      <c r="K62" s="394">
        <v>3.799804395361539E-3</v>
      </c>
      <c r="L62" s="394">
        <v>0.10747732931854137</v>
      </c>
      <c r="M62" s="266"/>
      <c r="N62" s="266"/>
      <c r="O62" s="266"/>
      <c r="P62" s="148"/>
      <c r="Q62" s="175"/>
      <c r="R62" s="75"/>
      <c r="S62" s="75"/>
    </row>
    <row r="63" spans="1:19" s="243" customFormat="1" ht="12.75" customHeight="1">
      <c r="A63" s="118" t="s">
        <v>1179</v>
      </c>
      <c r="B63" s="171" t="s">
        <v>1094</v>
      </c>
      <c r="C63" s="390" t="s">
        <v>1095</v>
      </c>
      <c r="D63" s="390" t="s">
        <v>1180</v>
      </c>
      <c r="E63" s="391" t="s">
        <v>1035</v>
      </c>
      <c r="F63" s="391" t="s">
        <v>1030</v>
      </c>
      <c r="G63" s="391" t="s">
        <v>1032</v>
      </c>
      <c r="H63" s="392">
        <v>58061903.719999999</v>
      </c>
      <c r="I63" s="393">
        <v>134.8937</v>
      </c>
      <c r="J63" s="394">
        <v>8.6227862957721779E-3</v>
      </c>
      <c r="K63" s="394">
        <v>9.6063025128321211E-3</v>
      </c>
      <c r="L63" s="394">
        <v>2.560248406592458E-2</v>
      </c>
      <c r="M63" s="266"/>
      <c r="N63" s="266"/>
      <c r="O63" s="266"/>
      <c r="P63" s="148"/>
      <c r="Q63" s="175"/>
      <c r="R63" s="75"/>
      <c r="S63" s="75"/>
    </row>
    <row r="64" spans="1:19" s="243" customFormat="1" ht="12.75" customHeight="1">
      <c r="A64" s="99" t="s">
        <v>1424</v>
      </c>
      <c r="B64" s="395" t="s">
        <v>1511</v>
      </c>
      <c r="C64" s="396" t="s">
        <v>1512</v>
      </c>
      <c r="D64" s="396" t="s">
        <v>1180</v>
      </c>
      <c r="E64" s="100" t="s">
        <v>1379</v>
      </c>
      <c r="F64" s="100" t="s">
        <v>113</v>
      </c>
      <c r="G64" s="100" t="s">
        <v>1032</v>
      </c>
      <c r="H64" s="392">
        <v>436303361.05000001</v>
      </c>
      <c r="I64" s="393">
        <v>104.87</v>
      </c>
      <c r="J64" s="394">
        <v>1.2343702523479161E-2</v>
      </c>
      <c r="K64" s="394">
        <v>1.3367707438174392E-3</v>
      </c>
      <c r="L64" s="394">
        <v>1.5255454807723945E-2</v>
      </c>
      <c r="M64" s="266"/>
      <c r="N64" s="266"/>
      <c r="O64" s="266"/>
      <c r="P64" s="148"/>
      <c r="Q64" s="175"/>
      <c r="R64" s="75"/>
      <c r="S64" s="75"/>
    </row>
    <row r="65" spans="1:19" s="243" customFormat="1" ht="12.75" customHeight="1">
      <c r="A65" s="99" t="s">
        <v>1030</v>
      </c>
      <c r="B65" s="395" t="s">
        <v>1030</v>
      </c>
      <c r="C65" s="396" t="s">
        <v>1030</v>
      </c>
      <c r="D65" s="396" t="s">
        <v>1030</v>
      </c>
      <c r="E65" s="100" t="s">
        <v>1030</v>
      </c>
      <c r="F65" s="100" t="s">
        <v>114</v>
      </c>
      <c r="G65" s="100" t="s">
        <v>1032</v>
      </c>
      <c r="H65" s="392">
        <v>58967387.619999997</v>
      </c>
      <c r="I65" s="393">
        <v>104.97</v>
      </c>
      <c r="J65" s="394">
        <v>-4.7517580506736601E-2</v>
      </c>
      <c r="K65" s="394">
        <v>1.4310246136233218E-3</v>
      </c>
      <c r="L65" s="394">
        <v>1.5721082623012306E-2</v>
      </c>
      <c r="M65" s="266"/>
      <c r="N65" s="266"/>
      <c r="O65" s="266"/>
      <c r="P65" s="148"/>
      <c r="Q65" s="175"/>
      <c r="R65" s="75"/>
      <c r="S65" s="75"/>
    </row>
    <row r="66" spans="1:19" s="243" customFormat="1" ht="12.75" customHeight="1">
      <c r="A66" s="401" t="s">
        <v>1030</v>
      </c>
      <c r="B66" s="395" t="s">
        <v>1030</v>
      </c>
      <c r="C66" s="396" t="s">
        <v>1030</v>
      </c>
      <c r="D66" s="396" t="s">
        <v>1030</v>
      </c>
      <c r="E66" s="100" t="s">
        <v>1030</v>
      </c>
      <c r="F66" s="100" t="s">
        <v>115</v>
      </c>
      <c r="G66" s="100" t="s">
        <v>1032</v>
      </c>
      <c r="H66" s="392">
        <v>18967746.420000002</v>
      </c>
      <c r="I66" s="393">
        <v>105.06</v>
      </c>
      <c r="J66" s="394">
        <v>-0.1611740416721128</v>
      </c>
      <c r="K66" s="394">
        <v>1.429796968830388E-3</v>
      </c>
      <c r="L66" s="394">
        <v>1.6136707430777886E-2</v>
      </c>
      <c r="M66" s="266"/>
      <c r="N66" s="266"/>
      <c r="O66" s="266"/>
      <c r="P66" s="148"/>
      <c r="Q66" s="175"/>
      <c r="R66" s="75"/>
      <c r="S66" s="75"/>
    </row>
    <row r="67" spans="1:19" s="243" customFormat="1" ht="12.75" customHeight="1">
      <c r="A67" s="401" t="s">
        <v>1181</v>
      </c>
      <c r="B67" s="395">
        <v>97407922886</v>
      </c>
      <c r="C67" s="396" t="s">
        <v>1096</v>
      </c>
      <c r="D67" s="396" t="s">
        <v>1180</v>
      </c>
      <c r="E67" s="100" t="s">
        <v>1035</v>
      </c>
      <c r="F67" s="100" t="s">
        <v>1030</v>
      </c>
      <c r="G67" s="100" t="s">
        <v>1032</v>
      </c>
      <c r="H67" s="392">
        <v>55622676</v>
      </c>
      <c r="I67" s="393">
        <v>121.06619999999999</v>
      </c>
      <c r="J67" s="394">
        <v>1.4807564451648547E-2</v>
      </c>
      <c r="K67" s="394">
        <v>3.7599688921647889E-3</v>
      </c>
      <c r="L67" s="394">
        <v>2.1816944952494532E-2</v>
      </c>
      <c r="M67" s="266"/>
      <c r="N67" s="266"/>
      <c r="O67" s="266"/>
      <c r="P67" s="148"/>
      <c r="Q67" s="175"/>
      <c r="R67" s="75"/>
      <c r="S67" s="75"/>
    </row>
    <row r="68" spans="1:19" s="997" customFormat="1" ht="12.75" customHeight="1">
      <c r="A68" s="118" t="s">
        <v>1182</v>
      </c>
      <c r="B68" s="171" t="s">
        <v>1097</v>
      </c>
      <c r="C68" s="390" t="s">
        <v>1098</v>
      </c>
      <c r="D68" s="390" t="s">
        <v>1180</v>
      </c>
      <c r="E68" s="391" t="s">
        <v>1045</v>
      </c>
      <c r="F68" s="391" t="s">
        <v>1030</v>
      </c>
      <c r="G68" s="391" t="s">
        <v>1054</v>
      </c>
      <c r="H68" s="392">
        <v>10412838.960000001</v>
      </c>
      <c r="I68" s="393">
        <v>99.983099999999993</v>
      </c>
      <c r="J68" s="394">
        <v>9.4940015712553505E-2</v>
      </c>
      <c r="K68" s="394">
        <v>1.4660639573688572E-2</v>
      </c>
      <c r="L68" s="394">
        <v>8.1269137684203629E-2</v>
      </c>
      <c r="M68" s="266"/>
      <c r="N68" s="266"/>
      <c r="O68" s="266"/>
      <c r="P68" s="148"/>
      <c r="Q68" s="175"/>
      <c r="R68" s="75"/>
      <c r="S68" s="75"/>
    </row>
    <row r="69" spans="1:19" s="243" customFormat="1" ht="12.75" customHeight="1">
      <c r="A69" s="401" t="s">
        <v>1183</v>
      </c>
      <c r="B69" s="395">
        <v>30096106301</v>
      </c>
      <c r="C69" s="396" t="s">
        <v>1099</v>
      </c>
      <c r="D69" s="396" t="s">
        <v>1180</v>
      </c>
      <c r="E69" s="100" t="s">
        <v>1035</v>
      </c>
      <c r="F69" s="100" t="s">
        <v>1030</v>
      </c>
      <c r="G69" s="100" t="s">
        <v>1054</v>
      </c>
      <c r="H69" s="392">
        <v>51921242.640000001</v>
      </c>
      <c r="I69" s="393">
        <v>134.18520000000001</v>
      </c>
      <c r="J69" s="394">
        <v>4.4709068695206522E-2</v>
      </c>
      <c r="K69" s="394">
        <v>4.7597884621788378E-3</v>
      </c>
      <c r="L69" s="394">
        <v>3.4462245831579752E-2</v>
      </c>
      <c r="M69" s="266"/>
      <c r="N69" s="266"/>
      <c r="O69" s="266"/>
      <c r="P69" s="148"/>
      <c r="Q69" s="175"/>
      <c r="R69" s="75"/>
      <c r="S69" s="75"/>
    </row>
    <row r="70" spans="1:19" s="243" customFormat="1" ht="12.75" customHeight="1">
      <c r="A70" s="401" t="s">
        <v>1184</v>
      </c>
      <c r="B70" s="395">
        <v>18911840764</v>
      </c>
      <c r="C70" s="396" t="s">
        <v>1100</v>
      </c>
      <c r="D70" s="396" t="s">
        <v>1180</v>
      </c>
      <c r="E70" s="100" t="s">
        <v>1031</v>
      </c>
      <c r="F70" s="100" t="s">
        <v>1030</v>
      </c>
      <c r="G70" s="100" t="s">
        <v>1032</v>
      </c>
      <c r="H70" s="392">
        <v>189252756.78</v>
      </c>
      <c r="I70" s="393">
        <v>26.426600000000001</v>
      </c>
      <c r="J70" s="394">
        <v>1.7051015108130452E-2</v>
      </c>
      <c r="K70" s="394">
        <v>1.8956196022232863E-3</v>
      </c>
      <c r="L70" s="394">
        <v>0.22286491689186705</v>
      </c>
      <c r="M70" s="266"/>
      <c r="N70" s="266"/>
      <c r="O70" s="266"/>
      <c r="P70" s="148"/>
      <c r="Q70" s="175"/>
      <c r="R70" s="75"/>
      <c r="S70" s="75"/>
    </row>
    <row r="71" spans="1:19" s="243" customFormat="1" ht="12.75" customHeight="1">
      <c r="A71" s="401" t="s">
        <v>1185</v>
      </c>
      <c r="B71" s="395" t="s">
        <v>1164</v>
      </c>
      <c r="C71" s="396" t="s">
        <v>1165</v>
      </c>
      <c r="D71" s="396" t="s">
        <v>1180</v>
      </c>
      <c r="E71" s="100" t="s">
        <v>1045</v>
      </c>
      <c r="F71" s="100" t="s">
        <v>1030</v>
      </c>
      <c r="G71" s="100" t="s">
        <v>1032</v>
      </c>
      <c r="H71" s="392">
        <v>21122579.210000001</v>
      </c>
      <c r="I71" s="393">
        <v>136.39519999999999</v>
      </c>
      <c r="J71" s="394">
        <v>8.5136084765970788E-2</v>
      </c>
      <c r="K71" s="394">
        <v>3.6981396020709711E-2</v>
      </c>
      <c r="L71" s="394">
        <v>7.7670884795772555E-2</v>
      </c>
      <c r="M71" s="266"/>
      <c r="N71" s="266"/>
      <c r="O71" s="266"/>
      <c r="P71" s="148"/>
      <c r="Q71" s="175"/>
      <c r="R71" s="75"/>
      <c r="S71" s="75"/>
    </row>
    <row r="72" spans="1:19" s="243" customFormat="1" ht="12.75" customHeight="1">
      <c r="A72" s="401" t="s">
        <v>1186</v>
      </c>
      <c r="B72" s="395" t="s">
        <v>1101</v>
      </c>
      <c r="C72" s="396" t="s">
        <v>1102</v>
      </c>
      <c r="D72" s="396" t="s">
        <v>1180</v>
      </c>
      <c r="E72" s="100" t="s">
        <v>1035</v>
      </c>
      <c r="F72" s="100" t="s">
        <v>1030</v>
      </c>
      <c r="G72" s="100" t="s">
        <v>1032</v>
      </c>
      <c r="H72" s="392">
        <v>80651073.959999993</v>
      </c>
      <c r="I72" s="393">
        <v>106.843</v>
      </c>
      <c r="J72" s="394">
        <v>5.8157055073002617E-2</v>
      </c>
      <c r="K72" s="394">
        <v>3.5382088041004955E-3</v>
      </c>
      <c r="L72" s="394">
        <v>2.6249109117070235E-2</v>
      </c>
      <c r="M72" s="266"/>
      <c r="N72" s="266"/>
      <c r="O72" s="266"/>
      <c r="P72" s="148"/>
      <c r="Q72" s="175"/>
      <c r="R72" s="75"/>
      <c r="S72" s="75"/>
    </row>
    <row r="73" spans="1:19" s="243" customFormat="1" ht="12.75" customHeight="1">
      <c r="A73" s="401" t="s">
        <v>1187</v>
      </c>
      <c r="B73" s="395">
        <v>62937824927</v>
      </c>
      <c r="C73" s="396" t="s">
        <v>1103</v>
      </c>
      <c r="D73" s="396" t="s">
        <v>1180</v>
      </c>
      <c r="E73" s="100" t="s">
        <v>1045</v>
      </c>
      <c r="F73" s="100" t="s">
        <v>1030</v>
      </c>
      <c r="G73" s="100" t="s">
        <v>1032</v>
      </c>
      <c r="H73" s="392">
        <v>22084630.800000001</v>
      </c>
      <c r="I73" s="393">
        <v>115.2577</v>
      </c>
      <c r="J73" s="394">
        <v>2.6930609695282604E-2</v>
      </c>
      <c r="K73" s="394">
        <v>1.3506657040828651E-2</v>
      </c>
      <c r="L73" s="394">
        <v>3.1283609546766566E-2</v>
      </c>
      <c r="M73" s="266"/>
      <c r="N73" s="266"/>
      <c r="O73" s="266"/>
      <c r="P73" s="148"/>
      <c r="Q73" s="175"/>
      <c r="R73" s="75"/>
      <c r="S73" s="75"/>
    </row>
    <row r="74" spans="1:19" ht="12.75" customHeight="1">
      <c r="A74" s="99" t="s">
        <v>1188</v>
      </c>
      <c r="B74" s="395">
        <v>52772437018</v>
      </c>
      <c r="C74" s="396" t="s">
        <v>1104</v>
      </c>
      <c r="D74" s="396" t="s">
        <v>1180</v>
      </c>
      <c r="E74" s="100" t="s">
        <v>1033</v>
      </c>
      <c r="F74" s="100" t="s">
        <v>1030</v>
      </c>
      <c r="G74" s="100" t="s">
        <v>1032</v>
      </c>
      <c r="H74" s="392">
        <v>67150052.480000004</v>
      </c>
      <c r="I74" s="393">
        <v>22.395199999999999</v>
      </c>
      <c r="J74" s="394">
        <v>3.0685731506829184E-2</v>
      </c>
      <c r="K74" s="394">
        <v>2.2355116294994426E-2</v>
      </c>
      <c r="L74" s="394">
        <v>5.4482274779759088E-2</v>
      </c>
      <c r="M74" s="266"/>
      <c r="N74" s="266"/>
      <c r="O74" s="266"/>
      <c r="P74" s="148"/>
      <c r="Q74" s="175"/>
      <c r="R74" s="75"/>
      <c r="S74" s="75"/>
    </row>
    <row r="75" spans="1:19" ht="12.75" customHeight="1">
      <c r="A75" s="401" t="s">
        <v>1189</v>
      </c>
      <c r="B75" s="395" t="s">
        <v>1105</v>
      </c>
      <c r="C75" s="396" t="s">
        <v>1106</v>
      </c>
      <c r="D75" s="396" t="s">
        <v>1180</v>
      </c>
      <c r="E75" s="100" t="s">
        <v>1045</v>
      </c>
      <c r="F75" s="100" t="s">
        <v>1030</v>
      </c>
      <c r="G75" s="100" t="s">
        <v>1032</v>
      </c>
      <c r="H75" s="392">
        <v>3601466.61</v>
      </c>
      <c r="I75" s="393">
        <v>107.1417</v>
      </c>
      <c r="J75" s="394">
        <v>6.9276847608230607E-3</v>
      </c>
      <c r="K75" s="394">
        <v>5.0740707386811579E-3</v>
      </c>
      <c r="L75" s="394">
        <v>4.3880476899858634E-2</v>
      </c>
      <c r="M75" s="266"/>
      <c r="N75" s="266"/>
      <c r="O75" s="266"/>
      <c r="P75" s="148"/>
      <c r="Q75" s="175"/>
      <c r="R75" s="75"/>
      <c r="S75" s="75"/>
    </row>
    <row r="76" spans="1:19" ht="12.75" customHeight="1">
      <c r="A76" s="99" t="s">
        <v>1190</v>
      </c>
      <c r="B76" s="171" t="s">
        <v>1107</v>
      </c>
      <c r="C76" s="390" t="s">
        <v>1108</v>
      </c>
      <c r="D76" s="396" t="s">
        <v>1180</v>
      </c>
      <c r="E76" s="100" t="s">
        <v>1045</v>
      </c>
      <c r="F76" s="100" t="s">
        <v>1030</v>
      </c>
      <c r="G76" s="100" t="s">
        <v>1032</v>
      </c>
      <c r="H76" s="397">
        <v>3265031.34</v>
      </c>
      <c r="I76" s="398">
        <v>101.6846</v>
      </c>
      <c r="J76" s="394">
        <v>1.063943626732855E-2</v>
      </c>
      <c r="K76" s="394">
        <v>8.2346677031475135E-3</v>
      </c>
      <c r="L76" s="394">
        <v>3.3529228811474798E-2</v>
      </c>
      <c r="M76" s="266"/>
      <c r="N76" s="266"/>
      <c r="O76" s="266"/>
      <c r="P76" s="148"/>
      <c r="Q76" s="175"/>
      <c r="R76" s="75"/>
      <c r="S76" s="75"/>
    </row>
    <row r="77" spans="1:19" ht="12.75" customHeight="1">
      <c r="A77" s="99" t="s">
        <v>1191</v>
      </c>
      <c r="B77" s="171">
        <v>66324185184</v>
      </c>
      <c r="C77" s="390" t="s">
        <v>1109</v>
      </c>
      <c r="D77" s="396" t="s">
        <v>1180</v>
      </c>
      <c r="E77" s="100" t="s">
        <v>1035</v>
      </c>
      <c r="F77" s="100" t="s">
        <v>1030</v>
      </c>
      <c r="G77" s="100" t="s">
        <v>1032</v>
      </c>
      <c r="H77" s="392">
        <v>81453223.739999995</v>
      </c>
      <c r="I77" s="393">
        <v>20.0855</v>
      </c>
      <c r="J77" s="394">
        <v>2.5370413405502834E-2</v>
      </c>
      <c r="K77" s="394">
        <v>2.855958818271942E-3</v>
      </c>
      <c r="L77" s="394">
        <v>2.2438622121997209E-2</v>
      </c>
      <c r="M77" s="266"/>
      <c r="N77" s="266"/>
      <c r="O77" s="266"/>
      <c r="P77" s="148"/>
      <c r="Q77" s="175"/>
      <c r="R77" s="75"/>
      <c r="S77" s="75"/>
    </row>
    <row r="78" spans="1:19" ht="12.75" customHeight="1">
      <c r="A78" s="401" t="s">
        <v>1242</v>
      </c>
      <c r="B78" s="171" t="s">
        <v>1260</v>
      </c>
      <c r="C78" s="390" t="s">
        <v>1261</v>
      </c>
      <c r="D78" s="390" t="s">
        <v>1180</v>
      </c>
      <c r="E78" s="100" t="s">
        <v>1045</v>
      </c>
      <c r="F78" s="100" t="s">
        <v>1030</v>
      </c>
      <c r="G78" s="100" t="s">
        <v>1032</v>
      </c>
      <c r="H78" s="392">
        <v>18247614.649999999</v>
      </c>
      <c r="I78" s="393">
        <v>105.7274</v>
      </c>
      <c r="J78" s="394">
        <v>-4.6541291678647845E-4</v>
      </c>
      <c r="K78" s="394">
        <v>1.1163768410986652E-3</v>
      </c>
      <c r="L78" s="394">
        <v>1.3969395075131397E-2</v>
      </c>
      <c r="M78" s="266"/>
      <c r="N78" s="266"/>
      <c r="O78" s="266"/>
      <c r="P78" s="148"/>
      <c r="Q78" s="175"/>
      <c r="R78" s="75"/>
      <c r="S78" s="75"/>
    </row>
    <row r="79" spans="1:19" ht="12.75" customHeight="1">
      <c r="A79" s="401" t="s">
        <v>1249</v>
      </c>
      <c r="B79" s="171" t="s">
        <v>1258</v>
      </c>
      <c r="C79" s="390" t="s">
        <v>1259</v>
      </c>
      <c r="D79" s="390" t="s">
        <v>1180</v>
      </c>
      <c r="E79" s="100" t="s">
        <v>1045</v>
      </c>
      <c r="F79" s="100" t="s">
        <v>1030</v>
      </c>
      <c r="G79" s="100" t="s">
        <v>1032</v>
      </c>
      <c r="H79" s="392">
        <v>4206523.01</v>
      </c>
      <c r="I79" s="393">
        <v>106.5598</v>
      </c>
      <c r="J79" s="394">
        <v>1.0124341198387565E-3</v>
      </c>
      <c r="K79" s="394">
        <v>1.01266298425573E-3</v>
      </c>
      <c r="L79" s="394">
        <v>1.3392092940097911E-2</v>
      </c>
      <c r="M79" s="266"/>
      <c r="N79" s="266"/>
      <c r="O79" s="266"/>
      <c r="P79" s="148"/>
      <c r="Q79" s="175"/>
      <c r="R79" s="75"/>
      <c r="S79" s="75"/>
    </row>
    <row r="80" spans="1:19" ht="12.75" customHeight="1">
      <c r="A80" s="99" t="s">
        <v>1336</v>
      </c>
      <c r="B80" s="171" t="s">
        <v>1337</v>
      </c>
      <c r="C80" s="390" t="s">
        <v>1338</v>
      </c>
      <c r="D80" s="390" t="s">
        <v>1180</v>
      </c>
      <c r="E80" s="100" t="s">
        <v>1045</v>
      </c>
      <c r="F80" s="100" t="s">
        <v>1030</v>
      </c>
      <c r="G80" s="100" t="s">
        <v>1032</v>
      </c>
      <c r="H80" s="392">
        <v>26267378.469999999</v>
      </c>
      <c r="I80" s="393">
        <v>106.9742</v>
      </c>
      <c r="J80" s="394">
        <v>7.2418256314987772E-5</v>
      </c>
      <c r="K80" s="394">
        <v>1.1923613996862592E-3</v>
      </c>
      <c r="L80" s="394">
        <v>1.5605166594671038E-2</v>
      </c>
      <c r="M80" s="266"/>
      <c r="N80" s="266"/>
      <c r="O80" s="266"/>
      <c r="P80" s="148"/>
      <c r="Q80" s="175"/>
      <c r="R80" s="75"/>
      <c r="S80" s="75"/>
    </row>
    <row r="81" spans="1:19" ht="12.75" customHeight="1">
      <c r="A81" s="118" t="s">
        <v>1438</v>
      </c>
      <c r="B81" s="171" t="s">
        <v>1450</v>
      </c>
      <c r="C81" s="390" t="s">
        <v>1451</v>
      </c>
      <c r="D81" s="390" t="s">
        <v>1180</v>
      </c>
      <c r="E81" s="399" t="s">
        <v>1045</v>
      </c>
      <c r="F81" s="399" t="s">
        <v>1030</v>
      </c>
      <c r="G81" s="399" t="s">
        <v>1032</v>
      </c>
      <c r="H81" s="392">
        <v>14255813.310000001</v>
      </c>
      <c r="I81" s="393">
        <v>105.34910000000001</v>
      </c>
      <c r="J81" s="394">
        <v>1.0502176711999489E-3</v>
      </c>
      <c r="K81" s="394">
        <v>1.5382085099628906E-3</v>
      </c>
      <c r="L81" s="394">
        <v>1.8377349006264199E-2</v>
      </c>
      <c r="M81" s="266"/>
      <c r="N81" s="266"/>
      <c r="O81" s="266"/>
      <c r="P81" s="148"/>
      <c r="Q81" s="175"/>
      <c r="R81" s="75"/>
      <c r="S81" s="75"/>
    </row>
    <row r="82" spans="1:19" ht="12.75" customHeight="1">
      <c r="A82" s="99" t="s">
        <v>1240</v>
      </c>
      <c r="B82" s="171" t="s">
        <v>1262</v>
      </c>
      <c r="C82" s="390" t="s">
        <v>1263</v>
      </c>
      <c r="D82" s="390" t="s">
        <v>1180</v>
      </c>
      <c r="E82" s="100" t="s">
        <v>1045</v>
      </c>
      <c r="F82" s="100" t="s">
        <v>1030</v>
      </c>
      <c r="G82" s="100" t="s">
        <v>1032</v>
      </c>
      <c r="H82" s="101">
        <v>19077605.460000001</v>
      </c>
      <c r="I82" s="102">
        <v>110.3207</v>
      </c>
      <c r="J82" s="394">
        <v>4.694699651390799E-4</v>
      </c>
      <c r="K82" s="394">
        <v>2.6429179704789973E-3</v>
      </c>
      <c r="L82" s="394">
        <v>2.445508844133748E-2</v>
      </c>
      <c r="M82" s="266"/>
      <c r="N82" s="266"/>
      <c r="O82" s="266"/>
      <c r="P82" s="148"/>
      <c r="Q82" s="175"/>
      <c r="R82" s="75"/>
      <c r="S82" s="75"/>
    </row>
    <row r="83" spans="1:19" ht="12.75" customHeight="1">
      <c r="A83" s="99" t="s">
        <v>1241</v>
      </c>
      <c r="B83" s="171" t="s">
        <v>1256</v>
      </c>
      <c r="C83" s="390" t="s">
        <v>1257</v>
      </c>
      <c r="D83" s="390" t="s">
        <v>1180</v>
      </c>
      <c r="E83" s="100" t="s">
        <v>1045</v>
      </c>
      <c r="F83" s="100" t="s">
        <v>1030</v>
      </c>
      <c r="G83" s="100" t="s">
        <v>1032</v>
      </c>
      <c r="H83" s="101">
        <v>7163435.0999999996</v>
      </c>
      <c r="I83" s="102">
        <v>112.5457</v>
      </c>
      <c r="J83" s="394">
        <v>2.4120630231290185E-3</v>
      </c>
      <c r="K83" s="394">
        <v>2.4646162342230049E-3</v>
      </c>
      <c r="L83" s="394">
        <v>2.2249652803323583E-2</v>
      </c>
      <c r="M83" s="266"/>
      <c r="N83" s="266"/>
      <c r="O83" s="266"/>
      <c r="P83" s="148"/>
      <c r="Q83" s="175"/>
      <c r="R83" s="75"/>
      <c r="S83" s="75"/>
    </row>
    <row r="84" spans="1:19" ht="12.75" customHeight="1">
      <c r="A84" s="99" t="s">
        <v>1223</v>
      </c>
      <c r="B84" s="171" t="s">
        <v>1224</v>
      </c>
      <c r="C84" s="390" t="s">
        <v>1225</v>
      </c>
      <c r="D84" s="390" t="s">
        <v>1180</v>
      </c>
      <c r="E84" s="100" t="s">
        <v>1045</v>
      </c>
      <c r="F84" s="100" t="s">
        <v>1030</v>
      </c>
      <c r="G84" s="100" t="s">
        <v>1032</v>
      </c>
      <c r="H84" s="101">
        <v>22730070.59</v>
      </c>
      <c r="I84" s="102">
        <v>107.3322</v>
      </c>
      <c r="J84" s="394">
        <v>-8.3864938746502915E-4</v>
      </c>
      <c r="K84" s="394">
        <v>2.5153437838878467E-3</v>
      </c>
      <c r="L84" s="394">
        <v>2.3172236023542236E-2</v>
      </c>
      <c r="M84" s="266"/>
      <c r="N84" s="266"/>
      <c r="O84" s="266"/>
      <c r="P84" s="148"/>
      <c r="Q84" s="175"/>
      <c r="R84" s="75"/>
      <c r="S84" s="75"/>
    </row>
    <row r="85" spans="1:19" ht="12.75" customHeight="1">
      <c r="A85" s="99" t="s">
        <v>1050</v>
      </c>
      <c r="B85" s="395">
        <v>84300431782</v>
      </c>
      <c r="C85" s="396" t="s">
        <v>1051</v>
      </c>
      <c r="D85" s="396" t="s">
        <v>139</v>
      </c>
      <c r="E85" s="100" t="s">
        <v>1031</v>
      </c>
      <c r="F85" s="100" t="s">
        <v>1030</v>
      </c>
      <c r="G85" s="100" t="s">
        <v>1032</v>
      </c>
      <c r="H85" s="392">
        <v>24847413.059999999</v>
      </c>
      <c r="I85" s="400">
        <v>46.104199999999999</v>
      </c>
      <c r="J85" s="394">
        <v>3.3273832631770306E-2</v>
      </c>
      <c r="K85" s="394">
        <v>1.1427430659912696E-2</v>
      </c>
      <c r="L85" s="394">
        <v>0.38791151891722642</v>
      </c>
      <c r="M85" s="266"/>
      <c r="N85" s="266"/>
      <c r="O85" s="266"/>
      <c r="P85" s="148"/>
      <c r="Q85" s="175"/>
      <c r="R85" s="75"/>
      <c r="S85" s="75"/>
    </row>
    <row r="86" spans="1:19" ht="12.75" customHeight="1">
      <c r="A86" s="118" t="s">
        <v>1564</v>
      </c>
      <c r="B86" s="395" t="s">
        <v>1052</v>
      </c>
      <c r="C86" s="396" t="s">
        <v>1053</v>
      </c>
      <c r="D86" s="396" t="s">
        <v>139</v>
      </c>
      <c r="E86" s="100" t="s">
        <v>1031</v>
      </c>
      <c r="F86" s="100" t="s">
        <v>1030</v>
      </c>
      <c r="G86" s="100" t="s">
        <v>1054</v>
      </c>
      <c r="H86" s="392">
        <v>1454442.67</v>
      </c>
      <c r="I86" s="400">
        <v>36.448399999999999</v>
      </c>
      <c r="J86" s="394">
        <v>3.8080610147381178E-2</v>
      </c>
      <c r="K86" s="394">
        <v>7.2059901832555173E-3</v>
      </c>
      <c r="L86" s="394">
        <v>0.3562931000685392</v>
      </c>
      <c r="M86" s="266"/>
      <c r="N86" s="266"/>
      <c r="O86" s="266"/>
      <c r="P86" s="148"/>
      <c r="Q86" s="175"/>
      <c r="R86" s="75"/>
      <c r="S86" s="75"/>
    </row>
    <row r="87" spans="1:19" s="243" customFormat="1" ht="13.5" customHeight="1">
      <c r="A87" s="99" t="s">
        <v>1058</v>
      </c>
      <c r="B87" s="395">
        <v>80921653541</v>
      </c>
      <c r="C87" s="396" t="s">
        <v>1059</v>
      </c>
      <c r="D87" s="396" t="s">
        <v>1057</v>
      </c>
      <c r="E87" s="100" t="s">
        <v>1031</v>
      </c>
      <c r="F87" s="100" t="s">
        <v>1030</v>
      </c>
      <c r="G87" s="100" t="s">
        <v>1032</v>
      </c>
      <c r="H87" s="392">
        <v>10975880.25</v>
      </c>
      <c r="I87" s="400">
        <v>29.909600000000001</v>
      </c>
      <c r="J87" s="394">
        <v>4.5816173326819642E-2</v>
      </c>
      <c r="K87" s="394">
        <v>7.8479076177606633E-3</v>
      </c>
      <c r="L87" s="394">
        <v>0.20021027034184979</v>
      </c>
      <c r="M87" s="266"/>
      <c r="N87" s="266"/>
      <c r="O87" s="266"/>
      <c r="P87" s="148"/>
      <c r="Q87" s="175"/>
      <c r="R87" s="75"/>
      <c r="S87" s="75"/>
    </row>
    <row r="88" spans="1:19" s="243" customFormat="1" ht="13.5" customHeight="1">
      <c r="A88" s="99" t="s">
        <v>1545</v>
      </c>
      <c r="B88" s="395" t="s">
        <v>1547</v>
      </c>
      <c r="C88" s="396" t="s">
        <v>1548</v>
      </c>
      <c r="D88" s="396" t="s">
        <v>1057</v>
      </c>
      <c r="E88" s="100" t="s">
        <v>1045</v>
      </c>
      <c r="F88" s="100" t="s">
        <v>1030</v>
      </c>
      <c r="G88" s="100" t="s">
        <v>1032</v>
      </c>
      <c r="H88" s="392">
        <v>1122794.42</v>
      </c>
      <c r="I88" s="400">
        <v>102.52889999999999</v>
      </c>
      <c r="J88" s="394">
        <v>2.633533470208782E-3</v>
      </c>
      <c r="K88" s="394">
        <v>2.6334935790868208E-3</v>
      </c>
      <c r="L88" s="394">
        <v>2.9022292878563283E-2</v>
      </c>
      <c r="M88" s="266"/>
      <c r="N88" s="266"/>
      <c r="O88" s="266"/>
      <c r="P88" s="148"/>
      <c r="Q88" s="175"/>
      <c r="R88" s="75"/>
      <c r="S88" s="75"/>
    </row>
    <row r="89" spans="1:19" s="243" customFormat="1" ht="13.5" customHeight="1">
      <c r="A89" s="99" t="s">
        <v>1060</v>
      </c>
      <c r="B89" s="395">
        <v>43449016606</v>
      </c>
      <c r="C89" s="396" t="s">
        <v>1061</v>
      </c>
      <c r="D89" s="396" t="s">
        <v>1057</v>
      </c>
      <c r="E89" s="100" t="s">
        <v>1033</v>
      </c>
      <c r="F89" s="100" t="s">
        <v>1030</v>
      </c>
      <c r="G89" s="100" t="s">
        <v>1032</v>
      </c>
      <c r="H89" s="392">
        <v>17291725.309999999</v>
      </c>
      <c r="I89" s="400">
        <v>23.318000000000001</v>
      </c>
      <c r="J89" s="394">
        <v>8.7955258313938689E-3</v>
      </c>
      <c r="K89" s="394">
        <v>3.1620383316484091E-3</v>
      </c>
      <c r="L89" s="394">
        <v>0.13472347259057416</v>
      </c>
      <c r="M89" s="266"/>
      <c r="N89" s="266"/>
      <c r="O89" s="266"/>
      <c r="P89" s="148"/>
      <c r="Q89" s="175"/>
      <c r="R89" s="75"/>
      <c r="S89" s="75"/>
    </row>
    <row r="90" spans="1:19" s="243" customFormat="1" ht="13.5" customHeight="1">
      <c r="A90" s="99" t="s">
        <v>1281</v>
      </c>
      <c r="B90" s="395" t="s">
        <v>1062</v>
      </c>
      <c r="C90" s="396" t="s">
        <v>1063</v>
      </c>
      <c r="D90" s="396" t="s">
        <v>1057</v>
      </c>
      <c r="E90" s="100" t="s">
        <v>1035</v>
      </c>
      <c r="F90" s="100" t="s">
        <v>1030</v>
      </c>
      <c r="G90" s="100" t="s">
        <v>1032</v>
      </c>
      <c r="H90" s="392">
        <v>10174324.85</v>
      </c>
      <c r="I90" s="400">
        <v>19.782900000000001</v>
      </c>
      <c r="J90" s="394">
        <v>3.0615823877044868E-4</v>
      </c>
      <c r="K90" s="394">
        <v>6.0158864151826918E-3</v>
      </c>
      <c r="L90" s="394">
        <v>3.0595553147596544E-2</v>
      </c>
      <c r="M90" s="266"/>
      <c r="N90" s="266"/>
      <c r="O90" s="266"/>
      <c r="P90" s="148"/>
      <c r="Q90" s="175"/>
      <c r="R90" s="75"/>
      <c r="S90" s="75"/>
    </row>
    <row r="91" spans="1:19" ht="13.5" customHeight="1">
      <c r="A91" s="401" t="s">
        <v>1064</v>
      </c>
      <c r="B91" s="395" t="s">
        <v>1065</v>
      </c>
      <c r="C91" s="396" t="s">
        <v>1066</v>
      </c>
      <c r="D91" s="396" t="s">
        <v>1057</v>
      </c>
      <c r="E91" s="100" t="s">
        <v>1035</v>
      </c>
      <c r="F91" s="100" t="s">
        <v>1030</v>
      </c>
      <c r="G91" s="100" t="s">
        <v>1032</v>
      </c>
      <c r="H91" s="392">
        <v>21655217.370000001</v>
      </c>
      <c r="I91" s="400">
        <v>172.18100000000001</v>
      </c>
      <c r="J91" s="394">
        <v>-1.5314389801793782E-3</v>
      </c>
      <c r="K91" s="394">
        <v>1.2215532815098573E-2</v>
      </c>
      <c r="L91" s="394">
        <v>2.915975553264305E-2</v>
      </c>
      <c r="M91" s="266"/>
      <c r="N91" s="266"/>
      <c r="O91" s="266"/>
      <c r="P91" s="148"/>
      <c r="Q91" s="175"/>
      <c r="R91" s="75"/>
      <c r="S91" s="75"/>
    </row>
    <row r="92" spans="1:19" s="243" customFormat="1" ht="12.75" customHeight="1">
      <c r="A92" s="401" t="s">
        <v>1565</v>
      </c>
      <c r="B92" s="395" t="s">
        <v>1055</v>
      </c>
      <c r="C92" s="396" t="s">
        <v>1056</v>
      </c>
      <c r="D92" s="396" t="s">
        <v>1057</v>
      </c>
      <c r="E92" s="100" t="s">
        <v>1033</v>
      </c>
      <c r="F92" s="100" t="s">
        <v>1030</v>
      </c>
      <c r="G92" s="100" t="s">
        <v>1032</v>
      </c>
      <c r="H92" s="392">
        <v>5330717.08</v>
      </c>
      <c r="I92" s="400">
        <v>112.1793</v>
      </c>
      <c r="J92" s="394">
        <v>-2.9522241849700981E-3</v>
      </c>
      <c r="K92" s="394">
        <v>1.4469254191336045E-2</v>
      </c>
      <c r="L92" s="394">
        <v>4.4869693187533866E-2</v>
      </c>
      <c r="M92" s="266"/>
      <c r="N92" s="266"/>
      <c r="O92" s="266"/>
      <c r="P92" s="148"/>
      <c r="Q92" s="175"/>
      <c r="R92" s="75"/>
      <c r="S92" s="75"/>
    </row>
    <row r="93" spans="1:19" ht="12.75" customHeight="1">
      <c r="A93" s="118" t="s">
        <v>1324</v>
      </c>
      <c r="B93" s="395" t="s">
        <v>1325</v>
      </c>
      <c r="C93" s="396" t="s">
        <v>1326</v>
      </c>
      <c r="D93" s="396" t="s">
        <v>1660</v>
      </c>
      <c r="E93" s="100" t="s">
        <v>1031</v>
      </c>
      <c r="F93" s="100" t="s">
        <v>113</v>
      </c>
      <c r="G93" s="100" t="s">
        <v>1032</v>
      </c>
      <c r="H93" s="392">
        <v>18312439.010000002</v>
      </c>
      <c r="I93" s="393">
        <v>19.59</v>
      </c>
      <c r="J93" s="394">
        <v>6.8563357840451422E-2</v>
      </c>
      <c r="K93" s="394">
        <v>5.32258064516129E-2</v>
      </c>
      <c r="L93" s="394">
        <v>0.36391169037324822</v>
      </c>
      <c r="M93" s="266"/>
      <c r="N93" s="266"/>
      <c r="O93" s="266"/>
      <c r="P93" s="148"/>
      <c r="Q93" s="175"/>
      <c r="R93" s="75"/>
      <c r="S93" s="75"/>
    </row>
    <row r="94" spans="1:19" ht="12.75" customHeight="1">
      <c r="A94" s="118" t="s">
        <v>1030</v>
      </c>
      <c r="B94" s="395" t="s">
        <v>1030</v>
      </c>
      <c r="C94" s="396" t="s">
        <v>1030</v>
      </c>
      <c r="D94" s="396" t="s">
        <v>1030</v>
      </c>
      <c r="E94" s="100" t="s">
        <v>1030</v>
      </c>
      <c r="F94" s="100" t="s">
        <v>114</v>
      </c>
      <c r="G94" s="100" t="s">
        <v>1032</v>
      </c>
      <c r="H94" s="392">
        <v>9044037.2699999996</v>
      </c>
      <c r="I94" s="393">
        <v>19.59</v>
      </c>
      <c r="J94" s="394">
        <v>0.25578283006676106</v>
      </c>
      <c r="K94" s="394">
        <v>5.32258064516129E-2</v>
      </c>
      <c r="L94" s="394">
        <v>-0.72580421665246009</v>
      </c>
      <c r="M94" s="266"/>
      <c r="N94" s="266"/>
      <c r="O94" s="266"/>
      <c r="P94" s="148"/>
      <c r="Q94" s="175"/>
      <c r="R94" s="75"/>
      <c r="S94" s="75"/>
    </row>
    <row r="95" spans="1:19" s="243" customFormat="1" ht="12.75" customHeight="1">
      <c r="A95" s="118" t="s">
        <v>1069</v>
      </c>
      <c r="B95" s="395" t="s">
        <v>1070</v>
      </c>
      <c r="C95" s="396" t="s">
        <v>918</v>
      </c>
      <c r="D95" s="396" t="s">
        <v>1660</v>
      </c>
      <c r="E95" s="100" t="s">
        <v>1031</v>
      </c>
      <c r="F95" s="100" t="s">
        <v>113</v>
      </c>
      <c r="G95" s="100" t="s">
        <v>1032</v>
      </c>
      <c r="H95" s="392">
        <v>13832385.67</v>
      </c>
      <c r="I95" s="393">
        <v>33.869999999999997</v>
      </c>
      <c r="J95" s="394">
        <v>8.5133552940187096E-2</v>
      </c>
      <c r="K95" s="394">
        <v>5.3428317008015203E-3</v>
      </c>
      <c r="L95" s="394">
        <v>0.23616747934246241</v>
      </c>
      <c r="M95" s="266"/>
      <c r="N95" s="266"/>
      <c r="O95" s="266"/>
      <c r="P95" s="217"/>
      <c r="Q95" s="218"/>
      <c r="R95" s="75"/>
      <c r="S95" s="75"/>
    </row>
    <row r="96" spans="1:19" s="243" customFormat="1" ht="12.75" customHeight="1">
      <c r="A96" s="118" t="s">
        <v>1030</v>
      </c>
      <c r="B96" s="395" t="s">
        <v>1030</v>
      </c>
      <c r="C96" s="396" t="s">
        <v>1030</v>
      </c>
      <c r="D96" s="396" t="s">
        <v>1030</v>
      </c>
      <c r="E96" s="100" t="s">
        <v>1030</v>
      </c>
      <c r="F96" s="100" t="s">
        <v>114</v>
      </c>
      <c r="G96" s="100" t="s">
        <v>1032</v>
      </c>
      <c r="H96" s="392">
        <v>170253.7</v>
      </c>
      <c r="I96" s="393">
        <v>33.869999999999997</v>
      </c>
      <c r="J96" s="394">
        <v>5.4110311478132722E-3</v>
      </c>
      <c r="K96" s="394">
        <v>5.3428317008015203E-3</v>
      </c>
      <c r="L96" s="394">
        <v>0.23626223213405795</v>
      </c>
      <c r="M96" s="266"/>
      <c r="N96" s="266"/>
      <c r="O96" s="266"/>
      <c r="P96" s="217"/>
      <c r="Q96" s="218"/>
      <c r="R96" s="75"/>
      <c r="S96" s="75"/>
    </row>
    <row r="97" spans="1:19" s="243" customFormat="1" ht="12.75" customHeight="1">
      <c r="A97" s="118" t="s">
        <v>1513</v>
      </c>
      <c r="B97" s="395" t="s">
        <v>1514</v>
      </c>
      <c r="C97" s="396" t="s">
        <v>1515</v>
      </c>
      <c r="D97" s="396" t="s">
        <v>1660</v>
      </c>
      <c r="E97" s="100" t="s">
        <v>1035</v>
      </c>
      <c r="F97" s="100" t="s">
        <v>1030</v>
      </c>
      <c r="G97" s="100" t="s">
        <v>1032</v>
      </c>
      <c r="H97" s="392">
        <v>825204.06</v>
      </c>
      <c r="I97" s="393">
        <v>10.8232</v>
      </c>
      <c r="J97" s="394">
        <v>2.0288697006373813E-2</v>
      </c>
      <c r="K97" s="394">
        <v>2.0286576168929038E-2</v>
      </c>
      <c r="L97" s="394">
        <v>6.5758118833330048E-2</v>
      </c>
      <c r="M97" s="266"/>
      <c r="N97" s="266"/>
      <c r="O97" s="266"/>
      <c r="P97" s="217"/>
      <c r="Q97" s="218"/>
      <c r="R97" s="75"/>
      <c r="S97" s="75"/>
    </row>
    <row r="98" spans="1:19" s="243" customFormat="1" ht="12.75" customHeight="1">
      <c r="A98" s="118" t="s">
        <v>1378</v>
      </c>
      <c r="B98" s="395" t="s">
        <v>1419</v>
      </c>
      <c r="C98" s="396" t="s">
        <v>1381</v>
      </c>
      <c r="D98" s="396" t="s">
        <v>1660</v>
      </c>
      <c r="E98" s="100" t="s">
        <v>1379</v>
      </c>
      <c r="F98" s="100" t="s">
        <v>1030</v>
      </c>
      <c r="G98" s="100" t="s">
        <v>1032</v>
      </c>
      <c r="H98" s="392">
        <v>50244339.229999997</v>
      </c>
      <c r="I98" s="393">
        <v>105.8785</v>
      </c>
      <c r="J98" s="394">
        <v>1.5800895812717153E-2</v>
      </c>
      <c r="K98" s="394">
        <v>1.5314529600838345E-3</v>
      </c>
      <c r="L98" s="394">
        <v>1.6658728908929499E-2</v>
      </c>
      <c r="M98" s="266"/>
      <c r="N98" s="266"/>
      <c r="O98" s="266"/>
      <c r="P98" s="217"/>
      <c r="Q98" s="218"/>
      <c r="R98" s="75"/>
      <c r="S98" s="75"/>
    </row>
    <row r="99" spans="1:19" s="997" customFormat="1" ht="12.75" customHeight="1">
      <c r="A99" s="118" t="s">
        <v>1078</v>
      </c>
      <c r="B99" s="395" t="s">
        <v>1079</v>
      </c>
      <c r="C99" s="396" t="s">
        <v>998</v>
      </c>
      <c r="D99" s="396" t="s">
        <v>1660</v>
      </c>
      <c r="E99" s="100" t="s">
        <v>1031</v>
      </c>
      <c r="F99" s="100" t="s">
        <v>113</v>
      </c>
      <c r="G99" s="100" t="s">
        <v>1032</v>
      </c>
      <c r="H99" s="392">
        <v>45429386.130000003</v>
      </c>
      <c r="I99" s="393">
        <v>50.08</v>
      </c>
      <c r="J99" s="394">
        <v>0.12215220099868995</v>
      </c>
      <c r="K99" s="394">
        <v>-1.2618296529968487E-2</v>
      </c>
      <c r="L99" s="394">
        <v>0.53914240755310794</v>
      </c>
      <c r="M99" s="266"/>
      <c r="N99" s="266"/>
      <c r="O99" s="266"/>
      <c r="P99" s="217"/>
      <c r="Q99" s="218"/>
      <c r="R99" s="75"/>
      <c r="S99" s="75"/>
    </row>
    <row r="100" spans="1:19" s="997" customFormat="1" ht="12.75" customHeight="1">
      <c r="A100" s="118" t="s">
        <v>1030</v>
      </c>
      <c r="B100" s="395" t="s">
        <v>1030</v>
      </c>
      <c r="C100" s="396" t="s">
        <v>1030</v>
      </c>
      <c r="D100" s="396" t="s">
        <v>1030</v>
      </c>
      <c r="E100" s="100" t="s">
        <v>1030</v>
      </c>
      <c r="F100" s="100" t="s">
        <v>114</v>
      </c>
      <c r="G100" s="100" t="s">
        <v>1032</v>
      </c>
      <c r="H100" s="392">
        <v>3128541.75</v>
      </c>
      <c r="I100" s="393">
        <v>50.08</v>
      </c>
      <c r="J100" s="394">
        <v>2.1233506633873356E-2</v>
      </c>
      <c r="K100" s="394">
        <v>-1.2618296529968487E-2</v>
      </c>
      <c r="L100" s="394">
        <v>0.53912821663352584</v>
      </c>
      <c r="M100" s="266"/>
      <c r="N100" s="266"/>
      <c r="O100" s="266"/>
      <c r="P100" s="217"/>
      <c r="Q100" s="218"/>
      <c r="R100" s="75"/>
      <c r="S100" s="75"/>
    </row>
    <row r="101" spans="1:19" s="243" customFormat="1" ht="12.75" customHeight="1">
      <c r="A101" s="118" t="s">
        <v>1030</v>
      </c>
      <c r="B101" s="395" t="s">
        <v>1030</v>
      </c>
      <c r="C101" s="396" t="s">
        <v>1030</v>
      </c>
      <c r="D101" s="396" t="s">
        <v>1030</v>
      </c>
      <c r="E101" s="100" t="s">
        <v>1030</v>
      </c>
      <c r="F101" s="100" t="s">
        <v>115</v>
      </c>
      <c r="G101" s="899" t="s">
        <v>1032</v>
      </c>
      <c r="H101" s="392">
        <v>649271.71</v>
      </c>
      <c r="I101" s="900">
        <v>50.08</v>
      </c>
      <c r="J101" s="394">
        <v>-1.2688126233984631E-2</v>
      </c>
      <c r="K101" s="394">
        <v>-1.2618296529968487E-2</v>
      </c>
      <c r="L101" s="394" t="s">
        <v>1030</v>
      </c>
      <c r="M101" s="266"/>
      <c r="N101" s="266"/>
      <c r="O101" s="266"/>
      <c r="P101" s="217"/>
      <c r="Q101" s="218"/>
      <c r="R101" s="75"/>
      <c r="S101" s="75"/>
    </row>
    <row r="102" spans="1:19" ht="12.75" customHeight="1">
      <c r="A102" s="99" t="s">
        <v>1083</v>
      </c>
      <c r="B102" s="171" t="s">
        <v>1084</v>
      </c>
      <c r="C102" s="390" t="s">
        <v>1085</v>
      </c>
      <c r="D102" s="390" t="s">
        <v>916</v>
      </c>
      <c r="E102" s="100" t="s">
        <v>1045</v>
      </c>
      <c r="F102" s="100" t="s">
        <v>1030</v>
      </c>
      <c r="G102" s="100" t="s">
        <v>1032</v>
      </c>
      <c r="H102" s="392">
        <v>3740557.77</v>
      </c>
      <c r="I102" s="393">
        <v>108.1591</v>
      </c>
      <c r="J102" s="394">
        <v>3.5355314173517227E-2</v>
      </c>
      <c r="K102" s="394">
        <v>1.8688032670621801E-2</v>
      </c>
      <c r="L102" s="394">
        <v>5.054732650186966E-2</v>
      </c>
      <c r="M102" s="266"/>
      <c r="N102" s="266"/>
      <c r="O102" s="266"/>
      <c r="P102" s="148"/>
      <c r="Q102" s="175"/>
      <c r="R102" s="75"/>
      <c r="S102" s="75"/>
    </row>
    <row r="103" spans="1:19" ht="12.75" customHeight="1">
      <c r="A103" s="99" t="s">
        <v>1086</v>
      </c>
      <c r="B103" s="171">
        <v>85535430386</v>
      </c>
      <c r="C103" s="390" t="s">
        <v>1087</v>
      </c>
      <c r="D103" s="390" t="s">
        <v>916</v>
      </c>
      <c r="E103" s="100" t="s">
        <v>1031</v>
      </c>
      <c r="F103" s="100" t="s">
        <v>1030</v>
      </c>
      <c r="G103" s="100" t="s">
        <v>1032</v>
      </c>
      <c r="H103" s="392">
        <v>66094284.359999999</v>
      </c>
      <c r="I103" s="393">
        <v>13.7273</v>
      </c>
      <c r="J103" s="394">
        <v>1.3414393804325409E-2</v>
      </c>
      <c r="K103" s="394">
        <v>3.6777070995102079E-3</v>
      </c>
      <c r="L103" s="394">
        <v>0.20866571574480064</v>
      </c>
      <c r="M103" s="266"/>
      <c r="N103" s="266"/>
      <c r="O103" s="266"/>
      <c r="P103" s="148"/>
      <c r="Q103" s="175"/>
      <c r="R103" s="75"/>
      <c r="S103" s="75"/>
    </row>
    <row r="104" spans="1:19" ht="12.75" customHeight="1">
      <c r="A104" s="99" t="s">
        <v>1088</v>
      </c>
      <c r="B104" s="171">
        <v>40425097619</v>
      </c>
      <c r="C104" s="390" t="s">
        <v>1089</v>
      </c>
      <c r="D104" s="390" t="s">
        <v>916</v>
      </c>
      <c r="E104" s="100" t="s">
        <v>1031</v>
      </c>
      <c r="F104" s="100" t="s">
        <v>1030</v>
      </c>
      <c r="G104" s="100" t="s">
        <v>1032</v>
      </c>
      <c r="H104" s="392">
        <v>6077006.7999999998</v>
      </c>
      <c r="I104" s="393">
        <v>178.93899999999999</v>
      </c>
      <c r="J104" s="394">
        <v>0.14193349501392327</v>
      </c>
      <c r="K104" s="394">
        <v>2.0846633109868451E-2</v>
      </c>
      <c r="L104" s="394">
        <v>0.24466576287503106</v>
      </c>
      <c r="M104" s="266"/>
      <c r="N104" s="266"/>
      <c r="O104" s="266"/>
      <c r="P104" s="148"/>
      <c r="Q104" s="175"/>
      <c r="R104" s="75"/>
      <c r="S104" s="75"/>
    </row>
    <row r="105" spans="1:19" ht="12.75" customHeight="1">
      <c r="A105" s="99" t="s">
        <v>1383</v>
      </c>
      <c r="B105" s="171" t="s">
        <v>1420</v>
      </c>
      <c r="C105" s="390" t="s">
        <v>1421</v>
      </c>
      <c r="D105" s="390" t="s">
        <v>916</v>
      </c>
      <c r="E105" s="100" t="s">
        <v>1045</v>
      </c>
      <c r="F105" s="100" t="s">
        <v>1030</v>
      </c>
      <c r="G105" s="100" t="s">
        <v>1032</v>
      </c>
      <c r="H105" s="392">
        <v>15394066.460000001</v>
      </c>
      <c r="I105" s="393">
        <v>104.67149999999999</v>
      </c>
      <c r="J105" s="394">
        <v>1.5470425828332246E-3</v>
      </c>
      <c r="K105" s="394">
        <v>1.5472233225974907E-3</v>
      </c>
      <c r="L105" s="394">
        <v>1.5108579275672662E-2</v>
      </c>
      <c r="M105" s="266"/>
      <c r="N105" s="266"/>
      <c r="O105" s="266"/>
      <c r="P105" s="148"/>
      <c r="Q105" s="175"/>
      <c r="R105" s="75"/>
      <c r="S105" s="75"/>
    </row>
    <row r="106" spans="1:19" s="997" customFormat="1" ht="12.75" customHeight="1">
      <c r="A106" s="118" t="s">
        <v>1505</v>
      </c>
      <c r="B106" s="171" t="s">
        <v>1516</v>
      </c>
      <c r="C106" s="390" t="s">
        <v>1517</v>
      </c>
      <c r="D106" s="390" t="s">
        <v>916</v>
      </c>
      <c r="E106" s="100" t="s">
        <v>1045</v>
      </c>
      <c r="F106" s="100" t="s">
        <v>1030</v>
      </c>
      <c r="G106" s="100" t="s">
        <v>1032</v>
      </c>
      <c r="H106" s="392">
        <v>20094961.789999999</v>
      </c>
      <c r="I106" s="393">
        <v>103.319</v>
      </c>
      <c r="J106" s="394">
        <v>-2.4997438697912377E-3</v>
      </c>
      <c r="K106" s="394">
        <v>1.2510914343362156E-3</v>
      </c>
      <c r="L106" s="394">
        <v>1.6931302338216714E-2</v>
      </c>
      <c r="M106" s="266"/>
      <c r="N106" s="266"/>
      <c r="O106" s="266"/>
      <c r="P106" s="148"/>
      <c r="Q106" s="175"/>
      <c r="R106" s="75"/>
      <c r="S106" s="75"/>
    </row>
    <row r="107" spans="1:19" s="997" customFormat="1" ht="12.75" customHeight="1">
      <c r="A107" s="118" t="s">
        <v>1665</v>
      </c>
      <c r="B107" s="171" t="s">
        <v>1666</v>
      </c>
      <c r="C107" s="390" t="s">
        <v>1667</v>
      </c>
      <c r="D107" s="390" t="s">
        <v>916</v>
      </c>
      <c r="E107" s="100" t="s">
        <v>1045</v>
      </c>
      <c r="F107" s="100" t="s">
        <v>1030</v>
      </c>
      <c r="G107" s="100" t="s">
        <v>1032</v>
      </c>
      <c r="H107" s="392">
        <v>20147405.57</v>
      </c>
      <c r="I107" s="393">
        <v>100.6086</v>
      </c>
      <c r="J107" s="394">
        <v>2.2398293505119238E-3</v>
      </c>
      <c r="K107" s="394">
        <v>2.2394051629843759E-3</v>
      </c>
      <c r="L107" s="394" t="s">
        <v>1030</v>
      </c>
      <c r="M107" s="266"/>
      <c r="N107" s="266"/>
      <c r="O107" s="266"/>
      <c r="P107" s="148"/>
      <c r="Q107" s="175"/>
      <c r="R107" s="75"/>
      <c r="S107" s="75"/>
    </row>
    <row r="108" spans="1:19" s="997" customFormat="1" ht="12.75" customHeight="1">
      <c r="A108" s="118" t="s">
        <v>1243</v>
      </c>
      <c r="B108" s="171" t="s">
        <v>1250</v>
      </c>
      <c r="C108" s="390" t="s">
        <v>1251</v>
      </c>
      <c r="D108" s="390" t="s">
        <v>916</v>
      </c>
      <c r="E108" s="100" t="s">
        <v>1045</v>
      </c>
      <c r="F108" s="100" t="s">
        <v>1030</v>
      </c>
      <c r="G108" s="100" t="s">
        <v>1054</v>
      </c>
      <c r="H108" s="392">
        <v>15067523.73</v>
      </c>
      <c r="I108" s="393">
        <v>93.994900000000001</v>
      </c>
      <c r="J108" s="394">
        <v>1.8545168709102278E-2</v>
      </c>
      <c r="K108" s="394">
        <v>3.5140375292861403E-3</v>
      </c>
      <c r="L108" s="394">
        <v>1.8486640591643733E-2</v>
      </c>
      <c r="M108" s="266"/>
      <c r="N108" s="266"/>
      <c r="O108" s="266"/>
      <c r="P108" s="148"/>
      <c r="Q108" s="175"/>
      <c r="R108" s="75"/>
      <c r="S108" s="75"/>
    </row>
    <row r="109" spans="1:19" s="997" customFormat="1" ht="12.75" customHeight="1">
      <c r="A109" s="118" t="s">
        <v>1090</v>
      </c>
      <c r="B109" s="171">
        <v>61515780704</v>
      </c>
      <c r="C109" s="390" t="s">
        <v>1091</v>
      </c>
      <c r="D109" s="390" t="s">
        <v>916</v>
      </c>
      <c r="E109" s="100" t="s">
        <v>1035</v>
      </c>
      <c r="F109" s="100" t="s">
        <v>1030</v>
      </c>
      <c r="G109" s="100" t="s">
        <v>1032</v>
      </c>
      <c r="H109" s="392">
        <v>57381379.82</v>
      </c>
      <c r="I109" s="393">
        <v>18.2241</v>
      </c>
      <c r="J109" s="394">
        <v>2.6344075468648587E-2</v>
      </c>
      <c r="K109" s="394">
        <v>1.8746564046179248E-3</v>
      </c>
      <c r="L109" s="394">
        <v>1.2826996715443961E-2</v>
      </c>
      <c r="M109" s="266"/>
      <c r="N109" s="266"/>
      <c r="O109" s="266"/>
      <c r="P109" s="148"/>
      <c r="Q109" s="175"/>
      <c r="R109" s="75"/>
      <c r="S109" s="75"/>
    </row>
    <row r="110" spans="1:19" s="997" customFormat="1" ht="12.75" customHeight="1">
      <c r="A110" s="118" t="s">
        <v>1092</v>
      </c>
      <c r="B110" s="171">
        <v>16128752508</v>
      </c>
      <c r="C110" s="390" t="s">
        <v>1093</v>
      </c>
      <c r="D110" s="390" t="s">
        <v>916</v>
      </c>
      <c r="E110" s="100" t="s">
        <v>1033</v>
      </c>
      <c r="F110" s="100" t="s">
        <v>1030</v>
      </c>
      <c r="G110" s="100" t="s">
        <v>1032</v>
      </c>
      <c r="H110" s="392">
        <v>9247161.5800000001</v>
      </c>
      <c r="I110" s="393">
        <v>17.395600000000002</v>
      </c>
      <c r="J110" s="394">
        <v>4.6742509728023629E-2</v>
      </c>
      <c r="K110" s="394">
        <v>1.1766211256710513E-2</v>
      </c>
      <c r="L110" s="394">
        <v>8.561692992255221E-2</v>
      </c>
      <c r="M110" s="266"/>
      <c r="N110" s="266"/>
      <c r="O110" s="266"/>
      <c r="P110" s="148"/>
      <c r="Q110" s="175"/>
      <c r="R110" s="75"/>
      <c r="S110" s="75"/>
    </row>
    <row r="111" spans="1:19" ht="12.75" customHeight="1">
      <c r="A111" s="99" t="s">
        <v>1111</v>
      </c>
      <c r="B111" s="171" t="s">
        <v>1112</v>
      </c>
      <c r="C111" s="390" t="s">
        <v>1113</v>
      </c>
      <c r="D111" s="390" t="s">
        <v>1110</v>
      </c>
      <c r="E111" s="100" t="s">
        <v>1035</v>
      </c>
      <c r="F111" s="100" t="s">
        <v>1030</v>
      </c>
      <c r="G111" s="100" t="s">
        <v>1032</v>
      </c>
      <c r="H111" s="392">
        <v>20691975.550000001</v>
      </c>
      <c r="I111" s="393">
        <v>106.9324</v>
      </c>
      <c r="J111" s="394">
        <v>-3.6734630089081177E-2</v>
      </c>
      <c r="K111" s="394">
        <v>5.4204797289101325E-3</v>
      </c>
      <c r="L111" s="394">
        <v>1.1592420558714345E-2</v>
      </c>
      <c r="M111" s="266"/>
      <c r="N111" s="266"/>
      <c r="O111" s="266"/>
      <c r="P111" s="148"/>
      <c r="Q111" s="175"/>
      <c r="R111" s="75"/>
      <c r="S111" s="75"/>
    </row>
    <row r="112" spans="1:19" ht="12.75" customHeight="1">
      <c r="A112" s="99" t="s">
        <v>1244</v>
      </c>
      <c r="B112" s="171" t="s">
        <v>1252</v>
      </c>
      <c r="C112" s="390" t="s">
        <v>1253</v>
      </c>
      <c r="D112" s="390" t="s">
        <v>1110</v>
      </c>
      <c r="E112" s="100" t="s">
        <v>1045</v>
      </c>
      <c r="F112" s="100" t="s">
        <v>1030</v>
      </c>
      <c r="G112" s="100" t="s">
        <v>1032</v>
      </c>
      <c r="H112" s="392">
        <v>28304801.800000001</v>
      </c>
      <c r="I112" s="393">
        <v>106.7255</v>
      </c>
      <c r="J112" s="394">
        <v>7.8849638798650368E-4</v>
      </c>
      <c r="K112" s="394">
        <v>9.2096489360593559E-4</v>
      </c>
      <c r="L112" s="394">
        <v>1.307090276558287E-2</v>
      </c>
      <c r="M112" s="266"/>
      <c r="N112" s="266"/>
      <c r="O112" s="266"/>
      <c r="P112" s="148"/>
      <c r="Q112" s="175"/>
      <c r="R112" s="75"/>
      <c r="S112" s="75"/>
    </row>
    <row r="113" spans="1:19" ht="12.75" customHeight="1">
      <c r="A113" s="99" t="s">
        <v>1452</v>
      </c>
      <c r="B113" s="171" t="s">
        <v>1453</v>
      </c>
      <c r="C113" s="390" t="s">
        <v>1454</v>
      </c>
      <c r="D113" s="390" t="s">
        <v>1110</v>
      </c>
      <c r="E113" s="100" t="s">
        <v>1045</v>
      </c>
      <c r="F113" s="100" t="s">
        <v>1030</v>
      </c>
      <c r="G113" s="100" t="s">
        <v>1032</v>
      </c>
      <c r="H113" s="392">
        <v>14679692.24</v>
      </c>
      <c r="I113" s="393">
        <v>105.60339999999999</v>
      </c>
      <c r="J113" s="394">
        <v>1.509269269723168E-3</v>
      </c>
      <c r="K113" s="394">
        <v>1.868006242499165E-3</v>
      </c>
      <c r="L113" s="394">
        <v>2.1992453370676124E-2</v>
      </c>
      <c r="M113" s="266"/>
      <c r="N113" s="266"/>
      <c r="O113" s="266"/>
      <c r="P113" s="148"/>
      <c r="Q113" s="175"/>
      <c r="R113" s="75"/>
      <c r="S113" s="75"/>
    </row>
    <row r="114" spans="1:19" s="243" customFormat="1" ht="12.75" customHeight="1">
      <c r="A114" s="99" t="s">
        <v>1293</v>
      </c>
      <c r="B114" s="171" t="s">
        <v>1115</v>
      </c>
      <c r="C114" s="390" t="s">
        <v>1116</v>
      </c>
      <c r="D114" s="390" t="s">
        <v>1110</v>
      </c>
      <c r="E114" s="100" t="s">
        <v>1035</v>
      </c>
      <c r="F114" s="100" t="s">
        <v>1030</v>
      </c>
      <c r="G114" s="100" t="s">
        <v>1032</v>
      </c>
      <c r="H114" s="392">
        <v>26547923.629999999</v>
      </c>
      <c r="I114" s="393">
        <v>14.183400000000001</v>
      </c>
      <c r="J114" s="394">
        <v>3.4954735388802671E-2</v>
      </c>
      <c r="K114" s="394">
        <v>3.2253957475703032E-3</v>
      </c>
      <c r="L114" s="394">
        <v>2.2507064997981496E-2</v>
      </c>
      <c r="M114" s="266"/>
      <c r="N114" s="266"/>
      <c r="O114" s="266"/>
      <c r="P114" s="148"/>
      <c r="Q114" s="175"/>
      <c r="R114" s="75"/>
      <c r="S114" s="75"/>
    </row>
    <row r="115" spans="1:19" s="243" customFormat="1" ht="12.75" customHeight="1">
      <c r="A115" s="118" t="s">
        <v>1316</v>
      </c>
      <c r="B115" s="171">
        <v>20010251059</v>
      </c>
      <c r="C115" s="390" t="s">
        <v>1114</v>
      </c>
      <c r="D115" s="390" t="s">
        <v>1110</v>
      </c>
      <c r="E115" s="100" t="s">
        <v>1047</v>
      </c>
      <c r="F115" s="100" t="s">
        <v>1030</v>
      </c>
      <c r="G115" s="100" t="s">
        <v>1032</v>
      </c>
      <c r="H115" s="392">
        <v>15537525.449999999</v>
      </c>
      <c r="I115" s="393">
        <v>109.91500000000001</v>
      </c>
      <c r="J115" s="394">
        <v>-1.1903348584017648E-2</v>
      </c>
      <c r="K115" s="394">
        <v>2.1690945511871895E-3</v>
      </c>
      <c r="L115" s="394">
        <v>1.7407418377850092E-2</v>
      </c>
      <c r="M115" s="266"/>
      <c r="N115" s="266"/>
      <c r="O115" s="266"/>
      <c r="P115" s="148"/>
      <c r="Q115" s="175"/>
      <c r="R115" s="75"/>
      <c r="S115" s="75"/>
    </row>
    <row r="116" spans="1:19" s="997" customFormat="1" ht="12.75" customHeight="1">
      <c r="A116" s="118" t="s">
        <v>1117</v>
      </c>
      <c r="B116" s="171" t="s">
        <v>1118</v>
      </c>
      <c r="C116" s="390" t="s">
        <v>1119</v>
      </c>
      <c r="D116" s="390" t="s">
        <v>1110</v>
      </c>
      <c r="E116" s="100" t="s">
        <v>1035</v>
      </c>
      <c r="F116" s="100" t="s">
        <v>1030</v>
      </c>
      <c r="G116" s="100" t="s">
        <v>1054</v>
      </c>
      <c r="H116" s="392">
        <v>12902453.050000001</v>
      </c>
      <c r="I116" s="393">
        <v>97.159499999999994</v>
      </c>
      <c r="J116" s="394">
        <v>5.3710992600036755E-2</v>
      </c>
      <c r="K116" s="394">
        <v>4.3761705060805234E-3</v>
      </c>
      <c r="L116" s="394">
        <v>3.1400398293454757E-2</v>
      </c>
      <c r="M116" s="266"/>
      <c r="N116" s="266"/>
      <c r="O116" s="266"/>
      <c r="P116" s="148"/>
      <c r="Q116" s="175"/>
      <c r="R116" s="75"/>
      <c r="S116" s="75"/>
    </row>
    <row r="117" spans="1:19" s="997" customFormat="1" ht="12.75" customHeight="1">
      <c r="A117" s="118" t="s">
        <v>1122</v>
      </c>
      <c r="B117" s="171">
        <v>79301865686</v>
      </c>
      <c r="C117" s="390" t="s">
        <v>1123</v>
      </c>
      <c r="D117" s="390" t="s">
        <v>1110</v>
      </c>
      <c r="E117" s="100" t="s">
        <v>1047</v>
      </c>
      <c r="F117" s="100" t="s">
        <v>1030</v>
      </c>
      <c r="G117" s="100" t="s">
        <v>1032</v>
      </c>
      <c r="H117" s="392">
        <v>11083173.93</v>
      </c>
      <c r="I117" s="393">
        <v>136.2868</v>
      </c>
      <c r="J117" s="394">
        <v>-3.2676764080935894E-2</v>
      </c>
      <c r="K117" s="394">
        <v>2.4942430710038765E-2</v>
      </c>
      <c r="L117" s="394">
        <v>4.0146840524626803E-2</v>
      </c>
      <c r="M117" s="266"/>
      <c r="N117" s="266"/>
      <c r="O117" s="266"/>
      <c r="P117" s="148"/>
      <c r="Q117" s="175"/>
      <c r="R117" s="75"/>
      <c r="S117" s="75"/>
    </row>
    <row r="118" spans="1:19" s="997" customFormat="1" ht="12.75" customHeight="1">
      <c r="A118" s="118" t="s">
        <v>1518</v>
      </c>
      <c r="B118" s="171" t="s">
        <v>1519</v>
      </c>
      <c r="C118" s="390" t="s">
        <v>1520</v>
      </c>
      <c r="D118" s="390" t="s">
        <v>1110</v>
      </c>
      <c r="E118" s="100" t="s">
        <v>1379</v>
      </c>
      <c r="F118" s="100" t="s">
        <v>1030</v>
      </c>
      <c r="G118" s="100" t="s">
        <v>1032</v>
      </c>
      <c r="H118" s="392">
        <v>124222776.56</v>
      </c>
      <c r="I118" s="393">
        <v>102.6228</v>
      </c>
      <c r="J118" s="394">
        <v>-1.8668830593338015E-4</v>
      </c>
      <c r="K118" s="394">
        <v>1.1003804506877213E-3</v>
      </c>
      <c r="L118" s="394">
        <v>1.2813288000434131E-2</v>
      </c>
      <c r="M118" s="266"/>
      <c r="N118" s="266"/>
      <c r="O118" s="266"/>
      <c r="P118" s="148"/>
      <c r="Q118" s="175"/>
      <c r="R118" s="75"/>
      <c r="S118" s="75"/>
    </row>
    <row r="119" spans="1:19" s="997" customFormat="1" ht="12.75" customHeight="1">
      <c r="A119" s="118" t="s">
        <v>1198</v>
      </c>
      <c r="B119" s="171" t="s">
        <v>1120</v>
      </c>
      <c r="C119" s="390" t="s">
        <v>1121</v>
      </c>
      <c r="D119" s="390" t="s">
        <v>1110</v>
      </c>
      <c r="E119" s="100" t="s">
        <v>1047</v>
      </c>
      <c r="F119" s="100" t="s">
        <v>1030</v>
      </c>
      <c r="G119" s="100" t="s">
        <v>1032</v>
      </c>
      <c r="H119" s="392">
        <v>4261673.24</v>
      </c>
      <c r="I119" s="393">
        <v>147.251</v>
      </c>
      <c r="J119" s="394">
        <v>4.3976131219802372E-2</v>
      </c>
      <c r="K119" s="394">
        <v>3.5170241289690374E-2</v>
      </c>
      <c r="L119" s="394">
        <v>1.5716073244185447E-2</v>
      </c>
      <c r="M119" s="266"/>
      <c r="N119" s="266"/>
      <c r="O119" s="266"/>
      <c r="P119" s="148"/>
      <c r="Q119" s="175"/>
      <c r="R119" s="75"/>
      <c r="S119" s="75"/>
    </row>
    <row r="120" spans="1:19" s="243" customFormat="1" ht="12.75" customHeight="1">
      <c r="A120" s="99" t="s">
        <v>1124</v>
      </c>
      <c r="B120" s="171" t="s">
        <v>1125</v>
      </c>
      <c r="C120" s="390" t="s">
        <v>1126</v>
      </c>
      <c r="D120" s="390" t="s">
        <v>1110</v>
      </c>
      <c r="E120" s="100" t="s">
        <v>1047</v>
      </c>
      <c r="F120" s="100" t="s">
        <v>1030</v>
      </c>
      <c r="G120" s="100" t="s">
        <v>1032</v>
      </c>
      <c r="H120" s="392">
        <v>15714464.039999999</v>
      </c>
      <c r="I120" s="393">
        <v>115.0819</v>
      </c>
      <c r="J120" s="394">
        <v>-1.4548919002590699E-2</v>
      </c>
      <c r="K120" s="394">
        <v>2.2273250158783675E-2</v>
      </c>
      <c r="L120" s="394">
        <v>7.7771297566067155E-3</v>
      </c>
      <c r="M120" s="266"/>
      <c r="N120" s="266"/>
      <c r="O120" s="266"/>
      <c r="P120" s="148"/>
      <c r="Q120" s="175"/>
      <c r="R120" s="75"/>
      <c r="S120" s="75"/>
    </row>
    <row r="121" spans="1:19" s="243" customFormat="1" ht="12.75" customHeight="1">
      <c r="A121" s="99" t="s">
        <v>1201</v>
      </c>
      <c r="B121" s="171" t="s">
        <v>1205</v>
      </c>
      <c r="C121" s="390" t="s">
        <v>1206</v>
      </c>
      <c r="D121" s="390" t="s">
        <v>1110</v>
      </c>
      <c r="E121" s="100" t="s">
        <v>1047</v>
      </c>
      <c r="F121" s="100" t="s">
        <v>1030</v>
      </c>
      <c r="G121" s="100" t="s">
        <v>1032</v>
      </c>
      <c r="H121" s="392">
        <v>5682295.7599999998</v>
      </c>
      <c r="I121" s="393">
        <v>113.49509999999999</v>
      </c>
      <c r="J121" s="394">
        <v>-6.0075509755293077E-2</v>
      </c>
      <c r="K121" s="394">
        <v>1.3772719314856463E-2</v>
      </c>
      <c r="L121" s="394">
        <v>9.8147554986118823E-3</v>
      </c>
      <c r="M121" s="266"/>
      <c r="N121" s="266"/>
      <c r="O121" s="266"/>
      <c r="P121" s="148"/>
      <c r="Q121" s="175"/>
      <c r="R121" s="75"/>
      <c r="S121" s="75"/>
    </row>
    <row r="122" spans="1:19" s="243" customFormat="1" ht="12.75" customHeight="1">
      <c r="A122" s="99" t="s">
        <v>1171</v>
      </c>
      <c r="B122" s="171" t="s">
        <v>1172</v>
      </c>
      <c r="C122" s="390" t="s">
        <v>1173</v>
      </c>
      <c r="D122" s="390" t="s">
        <v>1110</v>
      </c>
      <c r="E122" s="100" t="s">
        <v>1035</v>
      </c>
      <c r="F122" s="100" t="s">
        <v>1030</v>
      </c>
      <c r="G122" s="100" t="s">
        <v>1054</v>
      </c>
      <c r="H122" s="392">
        <v>5538485.6399999997</v>
      </c>
      <c r="I122" s="393">
        <v>85.9876</v>
      </c>
      <c r="J122" s="394">
        <v>1.878015019244117E-2</v>
      </c>
      <c r="K122" s="394">
        <v>3.7315180279466897E-3</v>
      </c>
      <c r="L122" s="394">
        <v>2.9591962238891378E-2</v>
      </c>
      <c r="M122" s="266"/>
      <c r="N122" s="266"/>
      <c r="O122" s="266"/>
      <c r="P122" s="148"/>
      <c r="Q122" s="175"/>
      <c r="R122" s="75"/>
      <c r="S122" s="75"/>
    </row>
    <row r="123" spans="1:19" s="243" customFormat="1" ht="12.75" customHeight="1">
      <c r="A123" s="99" t="s">
        <v>1127</v>
      </c>
      <c r="B123" s="171" t="s">
        <v>1128</v>
      </c>
      <c r="C123" s="390" t="s">
        <v>1129</v>
      </c>
      <c r="D123" s="390" t="s">
        <v>1110</v>
      </c>
      <c r="E123" s="100" t="s">
        <v>1047</v>
      </c>
      <c r="F123" s="100" t="s">
        <v>1030</v>
      </c>
      <c r="G123" s="100" t="s">
        <v>1032</v>
      </c>
      <c r="H123" s="392">
        <v>13619450.35</v>
      </c>
      <c r="I123" s="393">
        <v>105.52119999999999</v>
      </c>
      <c r="J123" s="394">
        <v>1.7213647182529046E-2</v>
      </c>
      <c r="K123" s="394">
        <v>1.7213972073205408E-2</v>
      </c>
      <c r="L123" s="394">
        <v>1.299055372091229E-2</v>
      </c>
      <c r="M123" s="266"/>
      <c r="N123" s="266"/>
      <c r="O123" s="266"/>
      <c r="P123" s="148"/>
      <c r="Q123" s="175"/>
      <c r="R123" s="75"/>
      <c r="S123" s="75"/>
    </row>
    <row r="124" spans="1:19" s="243" customFormat="1" ht="12.75" customHeight="1">
      <c r="A124" s="99" t="s">
        <v>1246</v>
      </c>
      <c r="B124" s="171" t="s">
        <v>1268</v>
      </c>
      <c r="C124" s="390" t="s">
        <v>1269</v>
      </c>
      <c r="D124" s="390" t="s">
        <v>79</v>
      </c>
      <c r="E124" s="100" t="s">
        <v>1031</v>
      </c>
      <c r="F124" s="100" t="s">
        <v>1030</v>
      </c>
      <c r="G124" s="100" t="s">
        <v>1054</v>
      </c>
      <c r="H124" s="392">
        <v>8210526.1200000001</v>
      </c>
      <c r="I124" s="393">
        <v>101.9504</v>
      </c>
      <c r="J124" s="394">
        <v>9.1169758780259125E-2</v>
      </c>
      <c r="K124" s="394">
        <v>3.1675489748996588E-2</v>
      </c>
      <c r="L124" s="394">
        <v>0.24259388364106016</v>
      </c>
      <c r="M124" s="266"/>
      <c r="N124" s="266"/>
      <c r="O124" s="266"/>
      <c r="P124" s="148"/>
      <c r="Q124" s="175"/>
      <c r="R124" s="75"/>
      <c r="S124" s="75"/>
    </row>
    <row r="125" spans="1:19" s="243" customFormat="1" ht="12.75" customHeight="1">
      <c r="A125" s="99" t="s">
        <v>1436</v>
      </c>
      <c r="B125" s="171">
        <v>37884602446</v>
      </c>
      <c r="C125" s="390" t="s">
        <v>1130</v>
      </c>
      <c r="D125" s="390" t="s">
        <v>79</v>
      </c>
      <c r="E125" s="100" t="s">
        <v>1031</v>
      </c>
      <c r="F125" s="100" t="s">
        <v>1030</v>
      </c>
      <c r="G125" s="100" t="s">
        <v>1032</v>
      </c>
      <c r="H125" s="392">
        <v>64470740.159999996</v>
      </c>
      <c r="I125" s="393">
        <v>29.742000000000001</v>
      </c>
      <c r="J125" s="394">
        <v>9.2311464289788647E-2</v>
      </c>
      <c r="K125" s="394">
        <v>4.0737915444855943E-2</v>
      </c>
      <c r="L125" s="394">
        <v>0.33031564916737866</v>
      </c>
      <c r="M125" s="266"/>
      <c r="N125" s="266"/>
      <c r="O125" s="266"/>
      <c r="P125" s="148"/>
      <c r="Q125" s="175"/>
      <c r="R125" s="75"/>
      <c r="S125" s="75"/>
    </row>
    <row r="126" spans="1:19" s="243" customFormat="1" ht="12.75" customHeight="1">
      <c r="A126" s="99" t="s">
        <v>1247</v>
      </c>
      <c r="B126" s="171">
        <v>94465089647</v>
      </c>
      <c r="C126" s="390" t="s">
        <v>1131</v>
      </c>
      <c r="D126" s="390" t="s">
        <v>79</v>
      </c>
      <c r="E126" s="100" t="s">
        <v>1033</v>
      </c>
      <c r="F126" s="100" t="s">
        <v>1030</v>
      </c>
      <c r="G126" s="100" t="s">
        <v>1032</v>
      </c>
      <c r="H126" s="392">
        <v>94648550.120000005</v>
      </c>
      <c r="I126" s="393">
        <v>208.17840000000001</v>
      </c>
      <c r="J126" s="394">
        <v>2.6251523156242573E-2</v>
      </c>
      <c r="K126" s="394">
        <v>1.304442188675492E-2</v>
      </c>
      <c r="L126" s="394">
        <v>3.546100701818955E-2</v>
      </c>
      <c r="M126" s="266"/>
      <c r="N126" s="266"/>
      <c r="O126" s="266"/>
      <c r="P126" s="148"/>
      <c r="Q126" s="175"/>
      <c r="R126" s="75"/>
      <c r="S126" s="75"/>
    </row>
    <row r="127" spans="1:19" s="243" customFormat="1" ht="12.75" customHeight="1">
      <c r="A127" s="99" t="s">
        <v>1317</v>
      </c>
      <c r="B127" s="171">
        <v>35313366580</v>
      </c>
      <c r="C127" s="390" t="s">
        <v>1327</v>
      </c>
      <c r="D127" s="390" t="s">
        <v>79</v>
      </c>
      <c r="E127" s="100" t="s">
        <v>1035</v>
      </c>
      <c r="F127" s="100" t="s">
        <v>1030</v>
      </c>
      <c r="G127" s="100" t="s">
        <v>1032</v>
      </c>
      <c r="H127" s="392">
        <v>196516704.66</v>
      </c>
      <c r="I127" s="393">
        <v>153.19649999999999</v>
      </c>
      <c r="J127" s="394">
        <v>2.9912198559605141E-3</v>
      </c>
      <c r="K127" s="394">
        <v>2.2643054908588756E-3</v>
      </c>
      <c r="L127" s="394">
        <v>1.4048063799113164E-2</v>
      </c>
      <c r="M127" s="266"/>
      <c r="N127" s="266"/>
      <c r="O127" s="266"/>
      <c r="P127" s="148"/>
      <c r="Q127" s="175"/>
      <c r="R127" s="75"/>
      <c r="S127" s="75"/>
    </row>
    <row r="128" spans="1:19" s="243" customFormat="1" ht="12.75" customHeight="1">
      <c r="A128" s="99" t="s">
        <v>1132</v>
      </c>
      <c r="B128" s="171">
        <v>41002460007</v>
      </c>
      <c r="C128" s="390" t="s">
        <v>1133</v>
      </c>
      <c r="D128" s="390" t="s">
        <v>79</v>
      </c>
      <c r="E128" s="100" t="s">
        <v>1031</v>
      </c>
      <c r="F128" s="100" t="s">
        <v>1030</v>
      </c>
      <c r="G128" s="100" t="s">
        <v>1032</v>
      </c>
      <c r="H128" s="392">
        <v>54687706.560000002</v>
      </c>
      <c r="I128" s="393">
        <v>209.2474</v>
      </c>
      <c r="J128" s="394">
        <v>4.6692246154640404E-2</v>
      </c>
      <c r="K128" s="394">
        <v>2.9221397249964864E-2</v>
      </c>
      <c r="L128" s="394">
        <v>0.13231502179970245</v>
      </c>
      <c r="M128" s="266"/>
      <c r="N128" s="266"/>
      <c r="O128" s="266"/>
      <c r="P128" s="148"/>
      <c r="Q128" s="175"/>
      <c r="R128" s="75"/>
      <c r="S128" s="75"/>
    </row>
    <row r="129" spans="1:19" s="243" customFormat="1" ht="12.75" customHeight="1">
      <c r="A129" s="99" t="s">
        <v>1134</v>
      </c>
      <c r="B129" s="171">
        <v>58320210450</v>
      </c>
      <c r="C129" s="390" t="s">
        <v>1135</v>
      </c>
      <c r="D129" s="390" t="s">
        <v>79</v>
      </c>
      <c r="E129" s="100" t="s">
        <v>1045</v>
      </c>
      <c r="F129" s="100" t="s">
        <v>1030</v>
      </c>
      <c r="G129" s="100" t="s">
        <v>1032</v>
      </c>
      <c r="H129" s="392">
        <v>2446686.62</v>
      </c>
      <c r="I129" s="393">
        <v>132.76329999999999</v>
      </c>
      <c r="J129" s="394">
        <v>-7.1399008975753575E-2</v>
      </c>
      <c r="K129" s="394">
        <v>1.1137452909009138E-3</v>
      </c>
      <c r="L129" s="394">
        <v>8.2987394300624295E-3</v>
      </c>
      <c r="M129" s="266"/>
      <c r="N129" s="266"/>
      <c r="O129" s="266"/>
      <c r="P129" s="148"/>
      <c r="Q129" s="175"/>
      <c r="R129" s="75"/>
      <c r="S129" s="75"/>
    </row>
    <row r="130" spans="1:19" s="243" customFormat="1" ht="12.75" customHeight="1">
      <c r="A130" s="99" t="s">
        <v>1136</v>
      </c>
      <c r="B130" s="171">
        <v>31982273976</v>
      </c>
      <c r="C130" s="390" t="s">
        <v>1137</v>
      </c>
      <c r="D130" s="390" t="s">
        <v>79</v>
      </c>
      <c r="E130" s="100" t="s">
        <v>1045</v>
      </c>
      <c r="F130" s="100" t="s">
        <v>1030</v>
      </c>
      <c r="G130" s="100" t="s">
        <v>1032</v>
      </c>
      <c r="H130" s="392">
        <v>6014541.7999999998</v>
      </c>
      <c r="I130" s="393">
        <v>156.6891</v>
      </c>
      <c r="J130" s="394">
        <v>0.10203828649538882</v>
      </c>
      <c r="K130" s="394">
        <v>2.0684133934538718E-2</v>
      </c>
      <c r="L130" s="394">
        <v>5.2249465612150159E-2</v>
      </c>
      <c r="M130" s="266"/>
      <c r="N130" s="266"/>
      <c r="O130" s="266"/>
      <c r="P130" s="148"/>
      <c r="Q130" s="175"/>
      <c r="R130" s="75"/>
      <c r="S130" s="75"/>
    </row>
    <row r="131" spans="1:19" s="243" customFormat="1" ht="12.75" customHeight="1">
      <c r="A131" s="99" t="s">
        <v>1138</v>
      </c>
      <c r="B131" s="171" t="s">
        <v>1139</v>
      </c>
      <c r="C131" s="390" t="s">
        <v>1140</v>
      </c>
      <c r="D131" s="390" t="s">
        <v>79</v>
      </c>
      <c r="E131" s="100" t="s">
        <v>1045</v>
      </c>
      <c r="F131" s="100" t="s">
        <v>1030</v>
      </c>
      <c r="G131" s="100" t="s">
        <v>1032</v>
      </c>
      <c r="H131" s="392">
        <v>11364755.23</v>
      </c>
      <c r="I131" s="393">
        <v>184.37710000000001</v>
      </c>
      <c r="J131" s="394">
        <v>8.645265380226963E-2</v>
      </c>
      <c r="K131" s="394">
        <v>3.2600976724388886E-2</v>
      </c>
      <c r="L131" s="394">
        <v>8.0707963356870804E-2</v>
      </c>
      <c r="M131" s="266"/>
      <c r="N131" s="266"/>
      <c r="O131" s="266"/>
      <c r="P131" s="148"/>
      <c r="Q131" s="175"/>
      <c r="R131" s="75"/>
      <c r="S131" s="75"/>
    </row>
    <row r="132" spans="1:19" s="997" customFormat="1" ht="12.75" customHeight="1">
      <c r="A132" s="99" t="s">
        <v>1141</v>
      </c>
      <c r="B132" s="171">
        <v>40820433166</v>
      </c>
      <c r="C132" s="390" t="s">
        <v>1142</v>
      </c>
      <c r="D132" s="390" t="s">
        <v>79</v>
      </c>
      <c r="E132" s="100" t="s">
        <v>1045</v>
      </c>
      <c r="F132" s="100" t="s">
        <v>1030</v>
      </c>
      <c r="G132" s="100" t="s">
        <v>1032</v>
      </c>
      <c r="H132" s="392">
        <v>8485018.0600000005</v>
      </c>
      <c r="I132" s="393">
        <v>186.5026</v>
      </c>
      <c r="J132" s="394">
        <v>9.177062318857665E-2</v>
      </c>
      <c r="K132" s="394">
        <v>3.1541499746404744E-2</v>
      </c>
      <c r="L132" s="394">
        <v>8.5119294548471558E-2</v>
      </c>
      <c r="M132" s="266"/>
      <c r="N132" s="266"/>
      <c r="O132" s="266"/>
      <c r="P132" s="148"/>
      <c r="Q132" s="175"/>
      <c r="R132" s="75"/>
      <c r="S132" s="75"/>
    </row>
    <row r="133" spans="1:19" s="997" customFormat="1" ht="12.75" customHeight="1">
      <c r="A133" s="99" t="s">
        <v>1506</v>
      </c>
      <c r="B133" s="171" t="s">
        <v>1143</v>
      </c>
      <c r="C133" s="390" t="s">
        <v>1144</v>
      </c>
      <c r="D133" s="390" t="s">
        <v>79</v>
      </c>
      <c r="E133" s="100" t="s">
        <v>1033</v>
      </c>
      <c r="F133" s="100" t="s">
        <v>1030</v>
      </c>
      <c r="G133" s="100" t="s">
        <v>1032</v>
      </c>
      <c r="H133" s="392">
        <v>22204794.739999998</v>
      </c>
      <c r="I133" s="393">
        <v>114.8135</v>
      </c>
      <c r="J133" s="394">
        <v>1.5425690327085517E-2</v>
      </c>
      <c r="K133" s="394">
        <v>1.6560551286444181E-2</v>
      </c>
      <c r="L133" s="394">
        <v>2.8783740676623593E-2</v>
      </c>
      <c r="M133" s="266"/>
      <c r="N133" s="266"/>
      <c r="O133" s="266"/>
      <c r="P133" s="148"/>
      <c r="Q133" s="175"/>
      <c r="R133" s="75"/>
      <c r="S133" s="75"/>
    </row>
    <row r="134" spans="1:19" s="997" customFormat="1" ht="12.75" customHeight="1">
      <c r="A134" s="99" t="s">
        <v>1146</v>
      </c>
      <c r="B134" s="171" t="s">
        <v>1147</v>
      </c>
      <c r="C134" s="390" t="s">
        <v>1148</v>
      </c>
      <c r="D134" s="390" t="s">
        <v>79</v>
      </c>
      <c r="E134" s="100" t="s">
        <v>1045</v>
      </c>
      <c r="F134" s="100" t="s">
        <v>1030</v>
      </c>
      <c r="G134" s="100" t="s">
        <v>1032</v>
      </c>
      <c r="H134" s="392">
        <v>6963059.4400000004</v>
      </c>
      <c r="I134" s="393">
        <v>144.8818</v>
      </c>
      <c r="J134" s="394">
        <v>1.9143653142853267E-2</v>
      </c>
      <c r="K134" s="394">
        <v>2.6666931219555767E-2</v>
      </c>
      <c r="L134" s="394">
        <v>5.0011921922640035E-2</v>
      </c>
      <c r="M134" s="266"/>
      <c r="N134" s="266"/>
      <c r="O134" s="266"/>
      <c r="P134" s="148"/>
      <c r="Q134" s="175"/>
      <c r="R134" s="75"/>
      <c r="S134" s="75"/>
    </row>
    <row r="135" spans="1:19" s="997" customFormat="1" ht="12.75" customHeight="1">
      <c r="A135" s="99" t="s">
        <v>1339</v>
      </c>
      <c r="B135" s="171" t="s">
        <v>1340</v>
      </c>
      <c r="C135" s="390" t="s">
        <v>1341</v>
      </c>
      <c r="D135" s="390" t="s">
        <v>79</v>
      </c>
      <c r="E135" s="100" t="s">
        <v>1045</v>
      </c>
      <c r="F135" s="100" t="s">
        <v>1030</v>
      </c>
      <c r="G135" s="100" t="s">
        <v>1032</v>
      </c>
      <c r="H135" s="392">
        <v>23528375.93</v>
      </c>
      <c r="I135" s="393">
        <v>105.64239999999999</v>
      </c>
      <c r="J135" s="394">
        <v>-6.5841787988496492E-4</v>
      </c>
      <c r="K135" s="394">
        <v>7.2182194679726308E-4</v>
      </c>
      <c r="L135" s="394">
        <v>1.1872275578551861E-2</v>
      </c>
      <c r="M135" s="266"/>
      <c r="N135" s="266"/>
      <c r="O135" s="266"/>
      <c r="P135" s="148"/>
      <c r="Q135" s="175"/>
      <c r="R135" s="75"/>
      <c r="S135" s="75"/>
    </row>
    <row r="136" spans="1:19" s="243" customFormat="1" ht="12.75" customHeight="1">
      <c r="A136" s="99" t="s">
        <v>1380</v>
      </c>
      <c r="B136" s="171" t="s">
        <v>1425</v>
      </c>
      <c r="C136" s="390" t="s">
        <v>1422</v>
      </c>
      <c r="D136" s="390" t="s">
        <v>79</v>
      </c>
      <c r="E136" s="100" t="s">
        <v>1045</v>
      </c>
      <c r="F136" s="100" t="s">
        <v>1030</v>
      </c>
      <c r="G136" s="100" t="s">
        <v>1032</v>
      </c>
      <c r="H136" s="392">
        <v>25829720.550000001</v>
      </c>
      <c r="I136" s="393">
        <v>106.3664</v>
      </c>
      <c r="J136" s="394">
        <v>1.0693897022220344E-3</v>
      </c>
      <c r="K136" s="394">
        <v>1.2736383224873915E-3</v>
      </c>
      <c r="L136" s="394">
        <v>1.6795813760522416E-2</v>
      </c>
      <c r="M136" s="266"/>
      <c r="N136" s="266"/>
      <c r="O136" s="266"/>
      <c r="P136" s="148"/>
      <c r="Q136" s="175"/>
      <c r="R136" s="75"/>
      <c r="S136" s="75"/>
    </row>
    <row r="137" spans="1:19" s="243" customFormat="1" ht="12.75" customHeight="1">
      <c r="A137" s="99" t="s">
        <v>1536</v>
      </c>
      <c r="B137" s="171" t="s">
        <v>1537</v>
      </c>
      <c r="C137" s="390" t="s">
        <v>1538</v>
      </c>
      <c r="D137" s="390" t="s">
        <v>79</v>
      </c>
      <c r="E137" s="100" t="s">
        <v>1045</v>
      </c>
      <c r="F137" s="100" t="s">
        <v>1030</v>
      </c>
      <c r="G137" s="100" t="s">
        <v>1032</v>
      </c>
      <c r="H137" s="392">
        <v>18780943.23</v>
      </c>
      <c r="I137" s="393">
        <v>104.2764</v>
      </c>
      <c r="J137" s="394">
        <v>2.725552007437404E-3</v>
      </c>
      <c r="K137" s="394">
        <v>2.7811115214180226E-3</v>
      </c>
      <c r="L137" s="394">
        <v>3.1100194598699504E-2</v>
      </c>
      <c r="M137" s="266"/>
      <c r="N137" s="266"/>
      <c r="O137" s="266"/>
      <c r="P137" s="148"/>
      <c r="Q137" s="175"/>
      <c r="R137" s="75"/>
      <c r="S137" s="75"/>
    </row>
    <row r="138" spans="1:19" s="243" customFormat="1" ht="12.75" customHeight="1">
      <c r="A138" s="99" t="s">
        <v>1546</v>
      </c>
      <c r="B138" s="171" t="s">
        <v>1549</v>
      </c>
      <c r="C138" s="390" t="s">
        <v>1550</v>
      </c>
      <c r="D138" s="390" t="s">
        <v>79</v>
      </c>
      <c r="E138" s="100" t="s">
        <v>1045</v>
      </c>
      <c r="F138" s="100" t="s">
        <v>1030</v>
      </c>
      <c r="G138" s="100" t="s">
        <v>1032</v>
      </c>
      <c r="H138" s="392">
        <v>32426463.079999998</v>
      </c>
      <c r="I138" s="393">
        <v>103.0603</v>
      </c>
      <c r="J138" s="394">
        <v>1.3854658423437805E-3</v>
      </c>
      <c r="K138" s="394">
        <v>2.4072878085219518E-3</v>
      </c>
      <c r="L138" s="394">
        <v>2.9940748098972403E-2</v>
      </c>
      <c r="M138" s="266"/>
      <c r="N138" s="266"/>
      <c r="O138" s="266"/>
      <c r="P138" s="148"/>
      <c r="Q138" s="175"/>
      <c r="R138" s="75"/>
      <c r="S138" s="75"/>
    </row>
    <row r="139" spans="1:19" s="243" customFormat="1" ht="12.75" customHeight="1">
      <c r="A139" s="99" t="s">
        <v>1318</v>
      </c>
      <c r="B139" s="171" t="s">
        <v>1319</v>
      </c>
      <c r="C139" s="390" t="s">
        <v>1320</v>
      </c>
      <c r="D139" s="390" t="s">
        <v>79</v>
      </c>
      <c r="E139" s="100" t="s">
        <v>1045</v>
      </c>
      <c r="F139" s="100" t="s">
        <v>1030</v>
      </c>
      <c r="G139" s="100" t="s">
        <v>1054</v>
      </c>
      <c r="H139" s="392">
        <v>4570508.59</v>
      </c>
      <c r="I139" s="393">
        <v>93.331900000000005</v>
      </c>
      <c r="J139" s="394">
        <v>1.8785524965541311E-2</v>
      </c>
      <c r="K139" s="394">
        <v>3.7503332783954679E-3</v>
      </c>
      <c r="L139" s="394">
        <v>2.4310536166503471E-2</v>
      </c>
      <c r="M139" s="266"/>
      <c r="N139" s="266"/>
      <c r="O139" s="266"/>
      <c r="P139" s="148"/>
      <c r="Q139" s="175"/>
      <c r="R139" s="75"/>
      <c r="S139" s="75"/>
    </row>
    <row r="140" spans="1:19" s="997" customFormat="1" ht="12.75" customHeight="1">
      <c r="A140" s="99" t="s">
        <v>1455</v>
      </c>
      <c r="B140" s="171" t="s">
        <v>1456</v>
      </c>
      <c r="C140" s="390" t="s">
        <v>1457</v>
      </c>
      <c r="D140" s="390" t="s">
        <v>79</v>
      </c>
      <c r="E140" s="100" t="s">
        <v>1045</v>
      </c>
      <c r="F140" s="100" t="s">
        <v>1030</v>
      </c>
      <c r="G140" s="100" t="s">
        <v>1054</v>
      </c>
      <c r="H140" s="392">
        <v>8337770.3099999996</v>
      </c>
      <c r="I140" s="393">
        <v>92.280600000000007</v>
      </c>
      <c r="J140" s="394">
        <v>1.887218834898885E-2</v>
      </c>
      <c r="K140" s="394">
        <v>3.9873599582449515E-3</v>
      </c>
      <c r="L140" s="394">
        <v>2.6124882577186703E-2</v>
      </c>
      <c r="M140" s="266"/>
      <c r="N140" s="266"/>
      <c r="O140" s="266"/>
      <c r="P140" s="148"/>
      <c r="Q140" s="175"/>
      <c r="R140" s="75"/>
      <c r="S140" s="75"/>
    </row>
    <row r="141" spans="1:19" s="243" customFormat="1" ht="12.75" customHeight="1">
      <c r="A141" s="99" t="s">
        <v>1245</v>
      </c>
      <c r="B141" s="171" t="s">
        <v>1254</v>
      </c>
      <c r="C141" s="390" t="s">
        <v>1255</v>
      </c>
      <c r="D141" s="390" t="s">
        <v>79</v>
      </c>
      <c r="E141" s="100" t="s">
        <v>1045</v>
      </c>
      <c r="F141" s="100" t="s">
        <v>1030</v>
      </c>
      <c r="G141" s="100" t="s">
        <v>1032</v>
      </c>
      <c r="H141" s="392">
        <v>25233073.469999999</v>
      </c>
      <c r="I141" s="393">
        <v>109.5282</v>
      </c>
      <c r="J141" s="394">
        <v>2.2259109334781257E-3</v>
      </c>
      <c r="K141" s="394">
        <v>2.2675612461153793E-3</v>
      </c>
      <c r="L141" s="394">
        <v>2.2140679403895414E-2</v>
      </c>
      <c r="M141" s="266"/>
      <c r="N141" s="266"/>
      <c r="O141" s="266"/>
      <c r="P141" s="148"/>
      <c r="Q141" s="175"/>
      <c r="R141" s="75"/>
      <c r="S141" s="75"/>
    </row>
    <row r="142" spans="1:19" s="243" customFormat="1" ht="12.75" customHeight="1">
      <c r="A142" s="99" t="s">
        <v>1321</v>
      </c>
      <c r="B142" s="171" t="s">
        <v>1322</v>
      </c>
      <c r="C142" s="390" t="s">
        <v>1323</v>
      </c>
      <c r="D142" s="390" t="s">
        <v>79</v>
      </c>
      <c r="E142" s="100" t="s">
        <v>1045</v>
      </c>
      <c r="F142" s="100" t="s">
        <v>1030</v>
      </c>
      <c r="G142" s="100" t="s">
        <v>1032</v>
      </c>
      <c r="H142" s="392">
        <v>24250624.530000001</v>
      </c>
      <c r="I142" s="393">
        <v>110.658</v>
      </c>
      <c r="J142" s="394">
        <v>1.8513984919157345E-3</v>
      </c>
      <c r="K142" s="394">
        <v>2.6920766322129364E-3</v>
      </c>
      <c r="L142" s="394">
        <v>2.3405766541628736E-2</v>
      </c>
      <c r="M142" s="266"/>
      <c r="N142" s="266"/>
      <c r="O142" s="266"/>
      <c r="P142" s="148"/>
      <c r="Q142" s="175"/>
      <c r="R142" s="75"/>
      <c r="S142" s="75"/>
    </row>
    <row r="143" spans="1:19" s="243" customFormat="1" ht="12.75" customHeight="1">
      <c r="A143" s="99" t="s">
        <v>1437</v>
      </c>
      <c r="B143" s="171" t="s">
        <v>1458</v>
      </c>
      <c r="C143" s="390" t="s">
        <v>1459</v>
      </c>
      <c r="D143" s="390" t="s">
        <v>79</v>
      </c>
      <c r="E143" s="100" t="s">
        <v>1045</v>
      </c>
      <c r="F143" s="100" t="s">
        <v>1030</v>
      </c>
      <c r="G143" s="100" t="s">
        <v>1032</v>
      </c>
      <c r="H143" s="392">
        <v>24644537.309999999</v>
      </c>
      <c r="I143" s="393">
        <v>109.053</v>
      </c>
      <c r="J143" s="394">
        <v>-1.1341735558079158E-3</v>
      </c>
      <c r="K143" s="394">
        <v>3.6888346485390855E-3</v>
      </c>
      <c r="L143" s="394">
        <v>3.8738498466462046E-2</v>
      </c>
      <c r="M143" s="266"/>
      <c r="N143" s="266"/>
      <c r="O143" s="266"/>
      <c r="P143" s="148"/>
      <c r="Q143" s="175"/>
      <c r="R143" s="75"/>
      <c r="S143" s="75"/>
    </row>
    <row r="144" spans="1:19" s="243" customFormat="1" ht="12.75" customHeight="1">
      <c r="A144" s="118" t="s">
        <v>1460</v>
      </c>
      <c r="B144" s="171" t="s">
        <v>1461</v>
      </c>
      <c r="C144" s="390" t="s">
        <v>1462</v>
      </c>
      <c r="D144" s="390" t="s">
        <v>79</v>
      </c>
      <c r="E144" s="100" t="s">
        <v>1045</v>
      </c>
      <c r="F144" s="100" t="s">
        <v>1030</v>
      </c>
      <c r="G144" s="100" t="s">
        <v>1032</v>
      </c>
      <c r="H144" s="392">
        <v>26668319.98</v>
      </c>
      <c r="I144" s="393">
        <v>106.8302</v>
      </c>
      <c r="J144" s="394">
        <v>5.1392063242494679E-4</v>
      </c>
      <c r="K144" s="394">
        <v>3.0985857303553743E-3</v>
      </c>
      <c r="L144" s="394">
        <v>3.3361965231589519E-2</v>
      </c>
      <c r="M144" s="266"/>
      <c r="N144" s="266"/>
      <c r="O144" s="266"/>
      <c r="P144" s="148"/>
      <c r="Q144" s="175"/>
      <c r="R144" s="75"/>
      <c r="S144" s="75"/>
    </row>
    <row r="145" spans="1:19" s="243" customFormat="1" ht="12.75" customHeight="1">
      <c r="A145" s="99" t="s">
        <v>1648</v>
      </c>
      <c r="B145" s="171" t="s">
        <v>1649</v>
      </c>
      <c r="C145" s="390" t="s">
        <v>1650</v>
      </c>
      <c r="D145" s="390" t="s">
        <v>79</v>
      </c>
      <c r="E145" s="100" t="s">
        <v>1045</v>
      </c>
      <c r="F145" s="100" t="s">
        <v>1030</v>
      </c>
      <c r="G145" s="100" t="s">
        <v>1032</v>
      </c>
      <c r="H145" s="392">
        <v>23573403.629999999</v>
      </c>
      <c r="I145" s="393">
        <v>101.96080000000001</v>
      </c>
      <c r="J145" s="394">
        <v>1.8686197955566364E-3</v>
      </c>
      <c r="K145" s="394">
        <v>3.4514285489335439E-3</v>
      </c>
      <c r="L145" s="394" t="s">
        <v>1030</v>
      </c>
      <c r="M145" s="266"/>
      <c r="N145" s="266"/>
      <c r="O145" s="266"/>
      <c r="P145" s="148"/>
      <c r="Q145" s="175"/>
      <c r="R145" s="75"/>
      <c r="S145" s="75"/>
    </row>
    <row r="146" spans="1:19" s="997" customFormat="1" ht="12.75" customHeight="1">
      <c r="A146" s="99" t="s">
        <v>1342</v>
      </c>
      <c r="B146" s="171" t="s">
        <v>1343</v>
      </c>
      <c r="C146" s="390" t="s">
        <v>1344</v>
      </c>
      <c r="D146" s="390" t="s">
        <v>79</v>
      </c>
      <c r="E146" s="100" t="s">
        <v>1045</v>
      </c>
      <c r="F146" s="100" t="s">
        <v>1030</v>
      </c>
      <c r="G146" s="100" t="s">
        <v>1032</v>
      </c>
      <c r="H146" s="392">
        <v>9057737.5399999991</v>
      </c>
      <c r="I146" s="393">
        <v>111.81870000000001</v>
      </c>
      <c r="J146" s="394">
        <v>5.7511244097068204E-3</v>
      </c>
      <c r="K146" s="394">
        <v>6.4816298315191201E-3</v>
      </c>
      <c r="L146" s="394">
        <v>4.0841059991008288E-2</v>
      </c>
      <c r="M146" s="266"/>
      <c r="N146" s="266"/>
      <c r="O146" s="266"/>
      <c r="P146" s="148"/>
      <c r="Q146" s="175"/>
      <c r="R146" s="75"/>
      <c r="S146" s="75"/>
    </row>
    <row r="147" spans="1:19" s="997" customFormat="1" ht="12.75" customHeight="1">
      <c r="A147" s="99" t="s">
        <v>1670</v>
      </c>
      <c r="B147" s="171" t="s">
        <v>1682</v>
      </c>
      <c r="C147" s="390" t="s">
        <v>1683</v>
      </c>
      <c r="D147" s="390" t="s">
        <v>79</v>
      </c>
      <c r="E147" s="100" t="s">
        <v>1045</v>
      </c>
      <c r="F147" s="100" t="s">
        <v>1030</v>
      </c>
      <c r="G147" s="100" t="s">
        <v>1032</v>
      </c>
      <c r="H147" s="392">
        <v>21893104.07</v>
      </c>
      <c r="I147" s="393">
        <v>100.93810000000001</v>
      </c>
      <c r="J147" s="394">
        <v>7.9427843438875101E-3</v>
      </c>
      <c r="K147" s="394">
        <v>7.9426658158807673E-3</v>
      </c>
      <c r="L147" s="394" t="s">
        <v>1030</v>
      </c>
      <c r="M147" s="266"/>
      <c r="N147" s="266"/>
      <c r="O147" s="266"/>
      <c r="P147" s="148"/>
      <c r="Q147" s="175"/>
      <c r="R147" s="75"/>
      <c r="S147" s="75"/>
    </row>
    <row r="148" spans="1:19" s="997" customFormat="1" ht="12.75" customHeight="1">
      <c r="A148" s="99" t="s">
        <v>1651</v>
      </c>
      <c r="B148" s="171" t="s">
        <v>1652</v>
      </c>
      <c r="C148" s="390" t="s">
        <v>1653</v>
      </c>
      <c r="D148" s="390" t="s">
        <v>79</v>
      </c>
      <c r="E148" s="100" t="s">
        <v>1045</v>
      </c>
      <c r="F148" s="100" t="s">
        <v>1030</v>
      </c>
      <c r="G148" s="100" t="s">
        <v>1032</v>
      </c>
      <c r="H148" s="392">
        <v>7235585.1600000001</v>
      </c>
      <c r="I148" s="393">
        <v>104.1142</v>
      </c>
      <c r="J148" s="394">
        <v>1.2607074905447213E-2</v>
      </c>
      <c r="K148" s="394">
        <v>1.3338031102606784E-2</v>
      </c>
      <c r="L148" s="394" t="s">
        <v>1030</v>
      </c>
      <c r="M148" s="266"/>
      <c r="N148" s="266"/>
      <c r="O148" s="266"/>
      <c r="P148" s="148"/>
      <c r="Q148" s="175"/>
      <c r="R148" s="75"/>
      <c r="S148" s="75"/>
    </row>
    <row r="149" spans="1:19" s="997" customFormat="1" ht="12.75" customHeight="1">
      <c r="A149" s="99" t="s">
        <v>1149</v>
      </c>
      <c r="B149" s="171" t="s">
        <v>1150</v>
      </c>
      <c r="C149" s="390" t="s">
        <v>1151</v>
      </c>
      <c r="D149" s="390" t="s">
        <v>79</v>
      </c>
      <c r="E149" s="100" t="s">
        <v>1045</v>
      </c>
      <c r="F149" s="100" t="s">
        <v>1030</v>
      </c>
      <c r="G149" s="100" t="s">
        <v>1032</v>
      </c>
      <c r="H149" s="392">
        <v>7062680.9000000004</v>
      </c>
      <c r="I149" s="393">
        <v>109.42489999999999</v>
      </c>
      <c r="J149" s="394">
        <v>-1.0598786905686386E-2</v>
      </c>
      <c r="K149" s="394">
        <v>2.521799663272839E-2</v>
      </c>
      <c r="L149" s="394">
        <v>2.4395472715527999E-2</v>
      </c>
      <c r="M149" s="266"/>
      <c r="N149" s="266"/>
      <c r="O149" s="266"/>
      <c r="P149" s="148"/>
      <c r="Q149" s="175"/>
      <c r="R149" s="75"/>
      <c r="S149" s="75"/>
    </row>
    <row r="150" spans="1:19" s="997" customFormat="1" ht="12.75" customHeight="1">
      <c r="A150" s="99" t="s">
        <v>1469</v>
      </c>
      <c r="B150" s="171" t="s">
        <v>1470</v>
      </c>
      <c r="C150" s="390" t="s">
        <v>1471</v>
      </c>
      <c r="D150" s="390" t="s">
        <v>79</v>
      </c>
      <c r="E150" s="100" t="s">
        <v>1035</v>
      </c>
      <c r="F150" s="100" t="s">
        <v>1030</v>
      </c>
      <c r="G150" s="100" t="s">
        <v>1032</v>
      </c>
      <c r="H150" s="392">
        <v>10268910.1</v>
      </c>
      <c r="I150" s="393">
        <v>104.4469</v>
      </c>
      <c r="J150" s="394">
        <v>0.49502178863742263</v>
      </c>
      <c r="K150" s="394">
        <v>9.9089072838396408E-3</v>
      </c>
      <c r="L150" s="394">
        <v>2.4617044757817341E-2</v>
      </c>
      <c r="M150" s="266"/>
      <c r="N150" s="266"/>
      <c r="O150" s="266"/>
      <c r="P150" s="148"/>
      <c r="Q150" s="175"/>
      <c r="R150" s="75"/>
      <c r="S150" s="75"/>
    </row>
    <row r="151" spans="1:19" s="243" customFormat="1" ht="12.75" customHeight="1">
      <c r="A151" s="99" t="s">
        <v>1554</v>
      </c>
      <c r="B151" s="171">
        <v>12916294683</v>
      </c>
      <c r="C151" s="390" t="s">
        <v>1034</v>
      </c>
      <c r="D151" s="390" t="s">
        <v>79</v>
      </c>
      <c r="E151" s="100" t="s">
        <v>1035</v>
      </c>
      <c r="F151" s="100" t="s">
        <v>1030</v>
      </c>
      <c r="G151" s="100" t="s">
        <v>1032</v>
      </c>
      <c r="H151" s="392">
        <v>6688785.1200000001</v>
      </c>
      <c r="I151" s="393">
        <v>16.854700000000001</v>
      </c>
      <c r="J151" s="394">
        <v>1.4095940354805769E-3</v>
      </c>
      <c r="K151" s="394">
        <v>1.4081159764720574E-3</v>
      </c>
      <c r="L151" s="394">
        <v>1.6739859566150983E-2</v>
      </c>
      <c r="M151" s="266"/>
      <c r="N151" s="266"/>
      <c r="O151" s="266"/>
      <c r="P151" s="148"/>
      <c r="Q151" s="175"/>
      <c r="R151" s="75"/>
      <c r="S151" s="75"/>
    </row>
    <row r="152" spans="1:19" s="997" customFormat="1" ht="12.75" customHeight="1">
      <c r="A152" s="99" t="s">
        <v>1643</v>
      </c>
      <c r="B152" s="171" t="s">
        <v>1644</v>
      </c>
      <c r="C152" s="390" t="s">
        <v>1645</v>
      </c>
      <c r="D152" s="390" t="s">
        <v>79</v>
      </c>
      <c r="E152" s="100" t="s">
        <v>1379</v>
      </c>
      <c r="F152" s="100" t="s">
        <v>1030</v>
      </c>
      <c r="G152" s="100" t="s">
        <v>1032</v>
      </c>
      <c r="H152" s="392">
        <v>186716901.05000001</v>
      </c>
      <c r="I152" s="393">
        <v>101.00839999999999</v>
      </c>
      <c r="J152" s="394">
        <v>0.13660181445985797</v>
      </c>
      <c r="K152" s="394">
        <v>1.2023340942497462E-3</v>
      </c>
      <c r="L152" s="394" t="s">
        <v>1030</v>
      </c>
      <c r="M152" s="266"/>
      <c r="N152" s="266"/>
      <c r="O152" s="266"/>
      <c r="P152" s="148"/>
      <c r="Q152" s="175"/>
      <c r="R152" s="75"/>
      <c r="S152" s="75"/>
    </row>
    <row r="153" spans="1:19" s="997" customFormat="1" ht="12.75" customHeight="1">
      <c r="A153" s="99" t="s">
        <v>1472</v>
      </c>
      <c r="B153" s="171">
        <v>84643903663</v>
      </c>
      <c r="C153" s="390" t="s">
        <v>1145</v>
      </c>
      <c r="D153" s="390" t="s">
        <v>79</v>
      </c>
      <c r="E153" s="100" t="s">
        <v>1033</v>
      </c>
      <c r="F153" s="100" t="s">
        <v>1030</v>
      </c>
      <c r="G153" s="100" t="s">
        <v>1032</v>
      </c>
      <c r="H153" s="392">
        <v>60160053.170000002</v>
      </c>
      <c r="I153" s="393">
        <v>33.058100000000003</v>
      </c>
      <c r="J153" s="394">
        <v>2.7019239396796069E-2</v>
      </c>
      <c r="K153" s="394">
        <v>1.8140324185148549E-2</v>
      </c>
      <c r="L153" s="394">
        <v>6.0516429966925189E-2</v>
      </c>
      <c r="M153" s="266"/>
      <c r="N153" s="266"/>
      <c r="O153" s="266"/>
      <c r="P153" s="148"/>
      <c r="Q153" s="175"/>
      <c r="R153" s="75"/>
      <c r="S153" s="75"/>
    </row>
    <row r="154" spans="1:19" s="997" customFormat="1" ht="12.75" customHeight="1">
      <c r="A154" s="99" t="s">
        <v>1152</v>
      </c>
      <c r="B154" s="171">
        <v>88183360964</v>
      </c>
      <c r="C154" s="390" t="s">
        <v>1153</v>
      </c>
      <c r="D154" s="390" t="s">
        <v>79</v>
      </c>
      <c r="E154" s="100" t="s">
        <v>1031</v>
      </c>
      <c r="F154" s="100" t="s">
        <v>1030</v>
      </c>
      <c r="G154" s="100" t="s">
        <v>1054</v>
      </c>
      <c r="H154" s="392">
        <v>53532321.770000003</v>
      </c>
      <c r="I154" s="393">
        <v>375.3553</v>
      </c>
      <c r="J154" s="394">
        <v>8.7005039620919877E-3</v>
      </c>
      <c r="K154" s="394">
        <v>1.6861246046059764E-2</v>
      </c>
      <c r="L154" s="394">
        <v>0.11396180490853047</v>
      </c>
      <c r="M154" s="266"/>
      <c r="N154" s="266"/>
      <c r="O154" s="266"/>
      <c r="P154" s="148"/>
      <c r="Q154" s="175"/>
      <c r="R154" s="75"/>
      <c r="S154" s="75"/>
    </row>
    <row r="155" spans="1:19" ht="18.75" customHeight="1">
      <c r="A155" s="1029" t="s">
        <v>383</v>
      </c>
      <c r="B155" s="1030"/>
      <c r="C155" s="1030"/>
      <c r="D155" s="1030"/>
      <c r="E155" s="1031"/>
      <c r="F155" s="1031"/>
      <c r="G155" s="1031"/>
      <c r="H155" s="1032">
        <f>SUM(H11:H154)</f>
        <v>4014264996.7199998</v>
      </c>
      <c r="I155" s="1032"/>
      <c r="J155" s="1033"/>
      <c r="K155" s="1033"/>
      <c r="L155" s="1033"/>
      <c r="M155" s="266"/>
      <c r="N155" s="266"/>
      <c r="O155" s="266"/>
      <c r="P155" s="148"/>
    </row>
    <row r="156" spans="1:19" ht="12.75" customHeight="1">
      <c r="A156" s="21" t="s">
        <v>285</v>
      </c>
      <c r="M156" s="148"/>
      <c r="N156" s="148"/>
      <c r="O156" s="148"/>
      <c r="P156" s="148"/>
    </row>
    <row r="157" spans="1:19" ht="12.75" customHeight="1">
      <c r="A157" s="45" t="s">
        <v>388</v>
      </c>
      <c r="C157" s="203"/>
      <c r="F157" s="204"/>
      <c r="G157" s="204"/>
      <c r="M157" s="148"/>
      <c r="N157" s="148"/>
      <c r="O157" s="148"/>
      <c r="P157" s="148"/>
    </row>
    <row r="158" spans="1:19" ht="12.75" customHeight="1">
      <c r="A158" s="46" t="s">
        <v>431</v>
      </c>
      <c r="F158" s="204"/>
      <c r="G158" s="204"/>
      <c r="M158" s="148"/>
      <c r="N158" s="148"/>
      <c r="O158" s="148"/>
      <c r="P158" s="148"/>
    </row>
    <row r="159" spans="1:19" ht="12.75" customHeight="1">
      <c r="A159" s="33" t="s">
        <v>108</v>
      </c>
      <c r="M159" s="148"/>
      <c r="N159" s="148"/>
      <c r="O159" s="148"/>
      <c r="P159" s="148"/>
    </row>
    <row r="160" spans="1:19" ht="12.75" customHeight="1">
      <c r="A160" s="491" t="s">
        <v>109</v>
      </c>
      <c r="H160" s="117"/>
    </row>
    <row r="161" spans="1:12" ht="12.75" customHeight="1">
      <c r="A161" s="491" t="s">
        <v>432</v>
      </c>
      <c r="H161" s="75"/>
    </row>
    <row r="162" spans="1:12" ht="12.75" customHeight="1">
      <c r="A162" s="32" t="s">
        <v>1170</v>
      </c>
      <c r="B162" s="48"/>
      <c r="C162" s="48"/>
      <c r="D162" s="48"/>
      <c r="E162" s="48"/>
      <c r="F162" s="48"/>
      <c r="G162" s="48"/>
      <c r="H162" s="48"/>
      <c r="I162" s="48"/>
      <c r="J162" s="48"/>
    </row>
    <row r="163" spans="1:12" s="997" customFormat="1" ht="12.75" customHeight="1">
      <c r="A163" s="1128" t="s">
        <v>1734</v>
      </c>
      <c r="B163" s="48"/>
      <c r="C163" s="48"/>
      <c r="D163" s="48"/>
      <c r="E163" s="48"/>
      <c r="F163" s="48"/>
      <c r="G163" s="48"/>
      <c r="H163" s="48"/>
      <c r="I163" s="48"/>
      <c r="J163" s="48"/>
    </row>
    <row r="164" spans="1:12" s="997" customFormat="1" ht="12.75" customHeight="1">
      <c r="A164" s="1130" t="s">
        <v>1736</v>
      </c>
      <c r="B164" s="48"/>
      <c r="C164" s="48"/>
      <c r="D164" s="48"/>
      <c r="E164" s="48"/>
      <c r="F164" s="48"/>
      <c r="G164" s="48"/>
      <c r="H164" s="48"/>
      <c r="I164" s="48"/>
      <c r="J164" s="48"/>
    </row>
    <row r="165" spans="1:12" s="243" customFormat="1" ht="12.75" customHeight="1">
      <c r="A165" s="1131" t="s">
        <v>1737</v>
      </c>
      <c r="B165" s="48"/>
      <c r="C165" s="48"/>
      <c r="D165" s="48"/>
      <c r="E165" s="48"/>
      <c r="F165" s="48"/>
      <c r="G165" s="48"/>
      <c r="H165" s="48"/>
      <c r="I165" s="48"/>
      <c r="J165" s="48"/>
    </row>
    <row r="166" spans="1:12" s="243" customFormat="1">
      <c r="A166" s="567" t="s">
        <v>377</v>
      </c>
      <c r="B166" s="568"/>
      <c r="C166" s="568"/>
      <c r="D166" s="551"/>
      <c r="E166" s="866"/>
      <c r="F166" s="866"/>
      <c r="G166" s="866"/>
      <c r="H166" s="866"/>
      <c r="I166" s="866"/>
      <c r="J166" s="866"/>
      <c r="K166" s="866"/>
      <c r="L166" s="866"/>
    </row>
    <row r="167" spans="1:12" ht="12.75" customHeight="1">
      <c r="A167" s="551" t="s">
        <v>1735</v>
      </c>
      <c r="B167" s="568"/>
      <c r="C167" s="568"/>
      <c r="D167" s="551"/>
    </row>
    <row r="168" spans="1:12" ht="12.75" customHeight="1">
      <c r="A168" s="551" t="s">
        <v>209</v>
      </c>
      <c r="B168" s="551"/>
      <c r="C168" s="551"/>
      <c r="D168" s="551"/>
    </row>
    <row r="169" spans="1:12" ht="12.75" customHeight="1">
      <c r="A169" s="572" t="s">
        <v>81</v>
      </c>
    </row>
    <row r="170" spans="1:12" ht="12.75" customHeight="1">
      <c r="L170" s="34" t="s">
        <v>950</v>
      </c>
    </row>
    <row r="171" spans="1:12" ht="12.75" customHeight="1"/>
    <row r="172" spans="1:12" ht="12.75" customHeight="1"/>
    <row r="173" spans="1:12" ht="12.75" customHeight="1">
      <c r="A173" s="1128"/>
    </row>
    <row r="174" spans="1:12">
      <c r="A174" s="1127"/>
      <c r="B174" s="52"/>
      <c r="C174" s="52"/>
      <c r="D174" s="52"/>
      <c r="E174" s="52"/>
      <c r="F174" s="52"/>
      <c r="G174" s="52"/>
      <c r="H174" s="52"/>
      <c r="I174" s="52"/>
      <c r="J174" s="52"/>
      <c r="K174" s="52"/>
    </row>
    <row r="175" spans="1:12" ht="12.75" customHeight="1">
      <c r="A175" s="1127"/>
    </row>
    <row r="176" spans="1:12" ht="12.75" customHeight="1">
      <c r="A176" s="33"/>
    </row>
    <row r="177" spans="1:1" ht="12.75" customHeight="1">
      <c r="A177" s="52"/>
    </row>
    <row r="178" spans="1:1" ht="12.75" customHeight="1">
      <c r="A178" s="33"/>
    </row>
    <row r="179" spans="1:1" ht="12.75" customHeight="1">
      <c r="A179" s="33"/>
    </row>
    <row r="180" spans="1:1" ht="12.75" customHeight="1">
      <c r="A180" s="52"/>
    </row>
    <row r="181" spans="1:1" ht="12.75" customHeight="1"/>
    <row r="182" spans="1:1" ht="12.75" customHeight="1">
      <c r="A182" s="33"/>
    </row>
    <row r="183" spans="1:1" ht="12.75" customHeight="1">
      <c r="A183" s="52"/>
    </row>
    <row r="184" spans="1:1" ht="12.75" customHeight="1">
      <c r="A184" s="55"/>
    </row>
    <row r="185" spans="1:1" ht="12.75" customHeight="1">
      <c r="A185" s="33"/>
    </row>
    <row r="186" spans="1:1" ht="12.75" customHeight="1">
      <c r="A186" s="52"/>
    </row>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sheetData>
  <mergeCells count="3">
    <mergeCell ref="K8:L8"/>
    <mergeCell ref="H6:I6"/>
    <mergeCell ref="H7:I7"/>
  </mergeCells>
  <hyperlinks>
    <hyperlink ref="A169" location="'2 Sadržaj'!A1" display="Sadržaj / Contents" xr:uid="{00000000-0004-0000-1700-000000000000}"/>
  </hyperlinks>
  <pageMargins left="0.7" right="0.7" top="0.75" bottom="0.75" header="0.3" footer="0.3"/>
  <pageSetup paperSize="9" scale="34" orientation="portrait" r:id="rId1"/>
  <ignoredErrors>
    <ignoredError sqref="B14:B67 B68:B15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7" customWidth="1"/>
    <col min="10" max="10" width="9.85546875" customWidth="1"/>
    <col min="11" max="15" width="8.85546875" customWidth="1"/>
  </cols>
  <sheetData>
    <row r="1" spans="1:15" ht="12.75" customHeight="1">
      <c r="A1" s="126" t="s">
        <v>644</v>
      </c>
      <c r="O1" s="122" t="str">
        <f>Naslovnica!A20</f>
        <v>Listopad 2025.</v>
      </c>
    </row>
    <row r="2" spans="1:15" ht="12.75" customHeight="1">
      <c r="A2" s="496" t="s">
        <v>645</v>
      </c>
      <c r="O2" s="490" t="str">
        <f>Naslovnica!A24</f>
        <v>October 2025</v>
      </c>
    </row>
    <row r="3" spans="1:15" ht="12.75" customHeight="1">
      <c r="A3" s="10"/>
      <c r="O3" s="11"/>
    </row>
    <row r="4" spans="1:15" ht="12.75" customHeight="1">
      <c r="A4" s="62"/>
      <c r="B4" s="62"/>
      <c r="C4" s="62"/>
      <c r="D4" s="62"/>
      <c r="E4" s="62"/>
      <c r="F4" s="62"/>
      <c r="G4" s="62"/>
      <c r="H4" s="62"/>
      <c r="I4" s="62"/>
      <c r="J4" s="62"/>
      <c r="K4" s="62"/>
      <c r="L4" s="62"/>
      <c r="M4" s="62"/>
      <c r="N4" s="62"/>
      <c r="O4" s="13" t="s">
        <v>1279</v>
      </c>
    </row>
    <row r="5" spans="1:15" ht="25.5" customHeight="1">
      <c r="A5" s="1261" t="s">
        <v>393</v>
      </c>
      <c r="B5" s="1262" t="s">
        <v>394</v>
      </c>
      <c r="C5" s="1263"/>
      <c r="D5" s="1258" t="s">
        <v>395</v>
      </c>
      <c r="E5" s="1259"/>
      <c r="F5" s="1258" t="s">
        <v>396</v>
      </c>
      <c r="G5" s="1259"/>
      <c r="H5" s="1258" t="s">
        <v>1373</v>
      </c>
      <c r="I5" s="1259"/>
      <c r="J5" s="1258" t="s">
        <v>397</v>
      </c>
      <c r="K5" s="1259"/>
      <c r="L5" s="1258" t="s">
        <v>398</v>
      </c>
      <c r="M5" s="1259"/>
      <c r="N5" s="1258" t="s">
        <v>399</v>
      </c>
      <c r="O5" s="1259"/>
    </row>
    <row r="6" spans="1:15" ht="12.75" customHeight="1">
      <c r="A6" s="1261"/>
      <c r="B6" s="533" t="s">
        <v>31</v>
      </c>
      <c r="C6" s="533" t="s">
        <v>32</v>
      </c>
      <c r="D6" s="533" t="s">
        <v>31</v>
      </c>
      <c r="E6" s="533" t="s">
        <v>32</v>
      </c>
      <c r="F6" s="533" t="s">
        <v>31</v>
      </c>
      <c r="G6" s="533" t="s">
        <v>32</v>
      </c>
      <c r="H6" s="533" t="s">
        <v>31</v>
      </c>
      <c r="I6" s="533" t="s">
        <v>32</v>
      </c>
      <c r="J6" s="533" t="s">
        <v>31</v>
      </c>
      <c r="K6" s="533" t="s">
        <v>32</v>
      </c>
      <c r="L6" s="533" t="s">
        <v>31</v>
      </c>
      <c r="M6" s="533" t="s">
        <v>32</v>
      </c>
      <c r="N6" s="533" t="s">
        <v>31</v>
      </c>
      <c r="O6" s="533" t="s">
        <v>32</v>
      </c>
    </row>
    <row r="7" spans="1:15" ht="12.75" customHeight="1">
      <c r="A7" s="1261"/>
      <c r="B7" s="534" t="s">
        <v>29</v>
      </c>
      <c r="C7" s="534" t="s">
        <v>30</v>
      </c>
      <c r="D7" s="534" t="s">
        <v>29</v>
      </c>
      <c r="E7" s="534" t="s">
        <v>30</v>
      </c>
      <c r="F7" s="534" t="s">
        <v>29</v>
      </c>
      <c r="G7" s="534" t="s">
        <v>30</v>
      </c>
      <c r="H7" s="534" t="s">
        <v>29</v>
      </c>
      <c r="I7" s="534" t="s">
        <v>30</v>
      </c>
      <c r="J7" s="534" t="s">
        <v>29</v>
      </c>
      <c r="K7" s="534" t="s">
        <v>30</v>
      </c>
      <c r="L7" s="534" t="s">
        <v>29</v>
      </c>
      <c r="M7" s="534" t="s">
        <v>30</v>
      </c>
      <c r="N7" s="534" t="s">
        <v>29</v>
      </c>
      <c r="O7" s="534" t="s">
        <v>30</v>
      </c>
    </row>
    <row r="8" spans="1:15" ht="21.75">
      <c r="A8" s="113" t="s">
        <v>999</v>
      </c>
      <c r="B8" s="857">
        <v>32873.860050000003</v>
      </c>
      <c r="C8" s="858">
        <v>4.4443409929417761E-2</v>
      </c>
      <c r="D8" s="857">
        <v>4640.7482499999996</v>
      </c>
      <c r="E8" s="858">
        <v>1.5790728641288151E-2</v>
      </c>
      <c r="F8" s="857">
        <v>977.83122000000014</v>
      </c>
      <c r="G8" s="858">
        <v>1.0448856559762607E-2</v>
      </c>
      <c r="H8" s="857">
        <v>4373.6429500000004</v>
      </c>
      <c r="I8" s="858">
        <v>3.2761940782158757E-3</v>
      </c>
      <c r="J8" s="857">
        <v>6145.9743300000018</v>
      </c>
      <c r="K8" s="858">
        <v>7.6041979045144113E-3</v>
      </c>
      <c r="L8" s="857">
        <v>43218.389810000001</v>
      </c>
      <c r="M8" s="858">
        <v>5.8096927718914879E-2</v>
      </c>
      <c r="N8" s="857">
        <v>92230.446610000014</v>
      </c>
      <c r="O8" s="858">
        <v>2.2975674670741377E-2</v>
      </c>
    </row>
    <row r="9" spans="1:15" ht="21.75">
      <c r="A9" s="113" t="s">
        <v>1000</v>
      </c>
      <c r="B9" s="857">
        <v>1449.4983900000525</v>
      </c>
      <c r="C9" s="858">
        <v>1.9596314835197879E-3</v>
      </c>
      <c r="D9" s="857">
        <v>1540.691260000051</v>
      </c>
      <c r="E9" s="858">
        <v>5.2423954707444299E-3</v>
      </c>
      <c r="F9" s="857">
        <v>54.209360000000004</v>
      </c>
      <c r="G9" s="858">
        <v>5.7926748016547548E-4</v>
      </c>
      <c r="H9" s="857">
        <v>0.10635000000000001</v>
      </c>
      <c r="I9" s="858">
        <v>7.9664308266923901E-8</v>
      </c>
      <c r="J9" s="857">
        <v>179.96397000022907</v>
      </c>
      <c r="K9" s="858">
        <v>2.22663091331824E-4</v>
      </c>
      <c r="L9" s="857">
        <v>1773.5219799997089</v>
      </c>
      <c r="M9" s="858">
        <v>2.384081839534639E-3</v>
      </c>
      <c r="N9" s="857">
        <v>4997.9913100000413</v>
      </c>
      <c r="O9" s="858">
        <v>1.2450576416628007E-3</v>
      </c>
    </row>
    <row r="10" spans="1:15" ht="21.75">
      <c r="A10" s="113" t="s">
        <v>1001</v>
      </c>
      <c r="B10" s="857">
        <v>709982.3144700001</v>
      </c>
      <c r="C10" s="858">
        <v>0.95985183962681631</v>
      </c>
      <c r="D10" s="857">
        <v>290925.57981000002</v>
      </c>
      <c r="E10" s="858">
        <v>0.98991081569424277</v>
      </c>
      <c r="F10" s="857">
        <v>92707.590830000016</v>
      </c>
      <c r="G10" s="858">
        <v>0.99064981642111338</v>
      </c>
      <c r="H10" s="857">
        <v>1339685.24933</v>
      </c>
      <c r="I10" s="858">
        <v>1.0035270209993032</v>
      </c>
      <c r="J10" s="857">
        <v>807669.8709199999</v>
      </c>
      <c r="K10" s="858">
        <v>0.99930152815807261</v>
      </c>
      <c r="L10" s="857">
        <v>701299.08590000006</v>
      </c>
      <c r="M10" s="858">
        <v>0.94273114944800807</v>
      </c>
      <c r="N10" s="857">
        <v>3942269.6912599998</v>
      </c>
      <c r="O10" s="858">
        <v>0.98206513380249794</v>
      </c>
    </row>
    <row r="11" spans="1:15" ht="22.5">
      <c r="A11" s="113" t="s">
        <v>1002</v>
      </c>
      <c r="B11" s="792">
        <v>251632.88297000001</v>
      </c>
      <c r="C11" s="793">
        <v>0.34019197479539415</v>
      </c>
      <c r="D11" s="792">
        <v>57730.955470000008</v>
      </c>
      <c r="E11" s="793">
        <v>0.19643682503765639</v>
      </c>
      <c r="F11" s="792">
        <v>0</v>
      </c>
      <c r="G11" s="793">
        <v>0</v>
      </c>
      <c r="H11" s="792">
        <v>634585.54324999999</v>
      </c>
      <c r="I11" s="793">
        <v>0.47535325189658073</v>
      </c>
      <c r="J11" s="792">
        <v>285245.65922999993</v>
      </c>
      <c r="K11" s="793">
        <v>0.35292442300008708</v>
      </c>
      <c r="L11" s="792">
        <v>135511.46244</v>
      </c>
      <c r="M11" s="793">
        <v>0.18216318731614331</v>
      </c>
      <c r="N11" s="792">
        <v>1364706.5033599997</v>
      </c>
      <c r="O11" s="793">
        <v>0.33996422867635484</v>
      </c>
    </row>
    <row r="12" spans="1:15" ht="22.5">
      <c r="A12" s="78" t="s">
        <v>1003</v>
      </c>
      <c r="B12" s="792">
        <v>200301.06549000001</v>
      </c>
      <c r="C12" s="793">
        <v>0.2707945568099242</v>
      </c>
      <c r="D12" s="792">
        <v>5832.0358699999997</v>
      </c>
      <c r="E12" s="793">
        <v>1.9844234353679682E-2</v>
      </c>
      <c r="F12" s="792">
        <v>0</v>
      </c>
      <c r="G12" s="793">
        <v>0</v>
      </c>
      <c r="H12" s="792">
        <v>0</v>
      </c>
      <c r="I12" s="793">
        <v>0</v>
      </c>
      <c r="J12" s="792">
        <v>0</v>
      </c>
      <c r="K12" s="793">
        <v>0</v>
      </c>
      <c r="L12" s="792">
        <v>211.72704000000002</v>
      </c>
      <c r="M12" s="793">
        <v>2.8461704827729674E-4</v>
      </c>
      <c r="N12" s="792">
        <v>206344.8284</v>
      </c>
      <c r="O12" s="793">
        <v>5.14028915782603E-2</v>
      </c>
    </row>
    <row r="13" spans="1:15" ht="22.5">
      <c r="A13" s="78" t="s">
        <v>1004</v>
      </c>
      <c r="B13" s="792">
        <v>0</v>
      </c>
      <c r="C13" s="793">
        <v>0</v>
      </c>
      <c r="D13" s="792">
        <v>24325.677410000004</v>
      </c>
      <c r="E13" s="793">
        <v>8.2771171867989879E-2</v>
      </c>
      <c r="F13" s="792">
        <v>0</v>
      </c>
      <c r="G13" s="793">
        <v>0</v>
      </c>
      <c r="H13" s="792">
        <v>0</v>
      </c>
      <c r="I13" s="793">
        <v>0</v>
      </c>
      <c r="J13" s="792">
        <v>191505.15169999996</v>
      </c>
      <c r="K13" s="793">
        <v>0.23694258958300168</v>
      </c>
      <c r="L13" s="792">
        <v>42576.414060000003</v>
      </c>
      <c r="M13" s="793">
        <v>5.7233942797241186E-2</v>
      </c>
      <c r="N13" s="792">
        <v>258407.24316999997</v>
      </c>
      <c r="O13" s="793">
        <v>6.437224333025568E-2</v>
      </c>
    </row>
    <row r="14" spans="1:15" ht="22.5">
      <c r="A14" s="78" t="s">
        <v>1005</v>
      </c>
      <c r="B14" s="792">
        <v>79.625029999999995</v>
      </c>
      <c r="C14" s="793">
        <v>1.0764807794246806E-4</v>
      </c>
      <c r="D14" s="792">
        <v>15.92501</v>
      </c>
      <c r="E14" s="793">
        <v>5.4186846166412985E-5</v>
      </c>
      <c r="F14" s="792">
        <v>0</v>
      </c>
      <c r="G14" s="793">
        <v>0</v>
      </c>
      <c r="H14" s="792">
        <v>0</v>
      </c>
      <c r="I14" s="793">
        <v>0</v>
      </c>
      <c r="J14" s="792">
        <v>146.11401000000001</v>
      </c>
      <c r="K14" s="793">
        <v>1.8078172621690684E-4</v>
      </c>
      <c r="L14" s="792">
        <v>0</v>
      </c>
      <c r="M14" s="793">
        <v>0</v>
      </c>
      <c r="N14" s="792">
        <v>241.66405</v>
      </c>
      <c r="O14" s="793">
        <v>6.0201319591265685E-5</v>
      </c>
    </row>
    <row r="15" spans="1:15" ht="22.5">
      <c r="A15" s="78" t="s">
        <v>1006</v>
      </c>
      <c r="B15" s="792">
        <v>269.00972000000002</v>
      </c>
      <c r="C15" s="793">
        <v>3.6368437545130608E-4</v>
      </c>
      <c r="D15" s="792">
        <v>839.62207999999998</v>
      </c>
      <c r="E15" s="793">
        <v>2.8569195552708409E-3</v>
      </c>
      <c r="F15" s="792">
        <v>0</v>
      </c>
      <c r="G15" s="793">
        <v>0</v>
      </c>
      <c r="H15" s="792">
        <v>0</v>
      </c>
      <c r="I15" s="793">
        <v>0</v>
      </c>
      <c r="J15" s="792">
        <v>16935.74224</v>
      </c>
      <c r="K15" s="793">
        <v>2.0953998298395782E-2</v>
      </c>
      <c r="L15" s="792">
        <v>1295.19533</v>
      </c>
      <c r="M15" s="793">
        <v>1.7410845198003017E-3</v>
      </c>
      <c r="N15" s="792">
        <v>19339.569369999997</v>
      </c>
      <c r="O15" s="793">
        <v>4.8177111837727736E-3</v>
      </c>
    </row>
    <row r="16" spans="1:15" ht="22.5">
      <c r="A16" s="791" t="s">
        <v>1007</v>
      </c>
      <c r="B16" s="792">
        <v>0</v>
      </c>
      <c r="C16" s="793">
        <v>0</v>
      </c>
      <c r="D16" s="792">
        <v>0</v>
      </c>
      <c r="E16" s="793">
        <v>0</v>
      </c>
      <c r="F16" s="792">
        <v>0</v>
      </c>
      <c r="G16" s="793">
        <v>0</v>
      </c>
      <c r="H16" s="792">
        <v>0</v>
      </c>
      <c r="I16" s="793">
        <v>0</v>
      </c>
      <c r="J16" s="792">
        <v>0</v>
      </c>
      <c r="K16" s="793">
        <v>0</v>
      </c>
      <c r="L16" s="792">
        <v>0</v>
      </c>
      <c r="M16" s="793">
        <v>0</v>
      </c>
      <c r="N16" s="792">
        <v>0</v>
      </c>
      <c r="O16" s="793">
        <v>0</v>
      </c>
    </row>
    <row r="17" spans="1:15" ht="22.5">
      <c r="A17" s="791" t="s">
        <v>1008</v>
      </c>
      <c r="B17" s="792">
        <v>1047.6417099999999</v>
      </c>
      <c r="C17" s="793">
        <v>1.4163462978143996E-3</v>
      </c>
      <c r="D17" s="792">
        <v>0</v>
      </c>
      <c r="E17" s="793">
        <v>0</v>
      </c>
      <c r="F17" s="792">
        <v>0</v>
      </c>
      <c r="G17" s="793">
        <v>0</v>
      </c>
      <c r="H17" s="792">
        <v>0</v>
      </c>
      <c r="I17" s="793">
        <v>0</v>
      </c>
      <c r="J17" s="792">
        <v>0</v>
      </c>
      <c r="K17" s="793">
        <v>0</v>
      </c>
      <c r="L17" s="792">
        <v>9778.2637699999996</v>
      </c>
      <c r="M17" s="793">
        <v>1.3144568457076769E-2</v>
      </c>
      <c r="N17" s="792">
        <v>10825.905479999999</v>
      </c>
      <c r="O17" s="793">
        <v>2.6968586997789474E-3</v>
      </c>
    </row>
    <row r="18" spans="1:15" ht="22.5">
      <c r="A18" s="78" t="s">
        <v>1009</v>
      </c>
      <c r="B18" s="792">
        <v>0</v>
      </c>
      <c r="C18" s="793">
        <v>0</v>
      </c>
      <c r="D18" s="792">
        <v>7404.9</v>
      </c>
      <c r="E18" s="793">
        <v>2.5196102054420778E-2</v>
      </c>
      <c r="F18" s="792">
        <v>0</v>
      </c>
      <c r="G18" s="793">
        <v>0</v>
      </c>
      <c r="H18" s="792">
        <v>0</v>
      </c>
      <c r="I18" s="793">
        <v>0</v>
      </c>
      <c r="J18" s="792">
        <v>5467.52</v>
      </c>
      <c r="K18" s="793">
        <v>6.76477022104494E-3</v>
      </c>
      <c r="L18" s="792">
        <v>9239.973</v>
      </c>
      <c r="M18" s="793">
        <v>1.2420963526538313E-2</v>
      </c>
      <c r="N18" s="792">
        <v>22112.393</v>
      </c>
      <c r="O18" s="793">
        <v>5.5084537312052257E-3</v>
      </c>
    </row>
    <row r="19" spans="1:15" ht="22.5">
      <c r="A19" s="113" t="s">
        <v>1010</v>
      </c>
      <c r="B19" s="792">
        <v>49935.541020000004</v>
      </c>
      <c r="C19" s="793">
        <v>6.7509739234261776E-2</v>
      </c>
      <c r="D19" s="792">
        <v>19312.795100000003</v>
      </c>
      <c r="E19" s="793">
        <v>6.5714210360128783E-2</v>
      </c>
      <c r="F19" s="792">
        <v>0</v>
      </c>
      <c r="G19" s="793">
        <v>0</v>
      </c>
      <c r="H19" s="792">
        <v>634585.54324999999</v>
      </c>
      <c r="I19" s="793">
        <v>0.47535325189658073</v>
      </c>
      <c r="J19" s="792">
        <v>71191.131280000001</v>
      </c>
      <c r="K19" s="793">
        <v>8.80822831714278E-2</v>
      </c>
      <c r="L19" s="792">
        <v>72409.889240000004</v>
      </c>
      <c r="M19" s="793">
        <v>9.733801096720944E-2</v>
      </c>
      <c r="N19" s="792">
        <v>847434.89989</v>
      </c>
      <c r="O19" s="793">
        <v>0.21110586883349067</v>
      </c>
    </row>
    <row r="20" spans="1:15" ht="22.5">
      <c r="A20" s="78" t="s">
        <v>1011</v>
      </c>
      <c r="B20" s="792">
        <v>458349.43150000006</v>
      </c>
      <c r="C20" s="793">
        <v>0.6196598648314221</v>
      </c>
      <c r="D20" s="792">
        <v>233194.62434000001</v>
      </c>
      <c r="E20" s="793">
        <v>0.79347399065658641</v>
      </c>
      <c r="F20" s="792">
        <v>92707.590830000016</v>
      </c>
      <c r="G20" s="793">
        <v>0.99064981642111338</v>
      </c>
      <c r="H20" s="792">
        <v>705099.70608000003</v>
      </c>
      <c r="I20" s="793">
        <v>0.52817376910272262</v>
      </c>
      <c r="J20" s="792">
        <v>522424.21169000003</v>
      </c>
      <c r="K20" s="793">
        <v>0.64637710515798563</v>
      </c>
      <c r="L20" s="792">
        <v>565787.62346000003</v>
      </c>
      <c r="M20" s="793">
        <v>0.76056796213186473</v>
      </c>
      <c r="N20" s="792">
        <v>2577563.1879000003</v>
      </c>
      <c r="O20" s="793">
        <v>0.64210090512614315</v>
      </c>
    </row>
    <row r="21" spans="1:15" ht="18" customHeight="1">
      <c r="A21" s="78" t="s">
        <v>1012</v>
      </c>
      <c r="B21" s="792">
        <v>450315.79147000011</v>
      </c>
      <c r="C21" s="793">
        <v>0.60879888420621964</v>
      </c>
      <c r="D21" s="792">
        <v>58276.089889999996</v>
      </c>
      <c r="E21" s="793">
        <v>0.19829171335210996</v>
      </c>
      <c r="F21" s="792">
        <v>0</v>
      </c>
      <c r="G21" s="793">
        <v>0</v>
      </c>
      <c r="H21" s="792">
        <v>0</v>
      </c>
      <c r="I21" s="793">
        <v>0</v>
      </c>
      <c r="J21" s="792">
        <v>0</v>
      </c>
      <c r="K21" s="793">
        <v>0</v>
      </c>
      <c r="L21" s="792">
        <v>8791.1427399999993</v>
      </c>
      <c r="M21" s="793">
        <v>1.1817617143484302E-2</v>
      </c>
      <c r="N21" s="792">
        <v>517383.0241000001</v>
      </c>
      <c r="O21" s="793">
        <v>0.12888611601493735</v>
      </c>
    </row>
    <row r="22" spans="1:15" ht="22.5">
      <c r="A22" s="78" t="s">
        <v>1013</v>
      </c>
      <c r="B22" s="792">
        <v>821.91559000000007</v>
      </c>
      <c r="C22" s="793">
        <v>1.1111786519194984E-3</v>
      </c>
      <c r="D22" s="792">
        <v>124197.05528</v>
      </c>
      <c r="E22" s="793">
        <v>0.42259607553017858</v>
      </c>
      <c r="F22" s="792">
        <v>0</v>
      </c>
      <c r="G22" s="793">
        <v>0</v>
      </c>
      <c r="H22" s="792">
        <v>18578.789939999999</v>
      </c>
      <c r="I22" s="793">
        <v>1.3916938871712123E-2</v>
      </c>
      <c r="J22" s="792">
        <v>451719.64487000002</v>
      </c>
      <c r="K22" s="793">
        <v>0.55889683108202104</v>
      </c>
      <c r="L22" s="792">
        <v>481698.08848000003</v>
      </c>
      <c r="M22" s="793">
        <v>0.6475294232800578</v>
      </c>
      <c r="N22" s="792">
        <v>1077015.4941600002</v>
      </c>
      <c r="O22" s="793">
        <v>0.26829705936266118</v>
      </c>
    </row>
    <row r="23" spans="1:15" ht="18" customHeight="1">
      <c r="A23" s="78" t="s">
        <v>1005</v>
      </c>
      <c r="B23" s="792">
        <v>0</v>
      </c>
      <c r="C23" s="793">
        <v>0</v>
      </c>
      <c r="D23" s="792">
        <v>0</v>
      </c>
      <c r="E23" s="793">
        <v>0</v>
      </c>
      <c r="F23" s="792">
        <v>0</v>
      </c>
      <c r="G23" s="793">
        <v>0</v>
      </c>
      <c r="H23" s="792">
        <v>0</v>
      </c>
      <c r="I23" s="793">
        <v>0</v>
      </c>
      <c r="J23" s="792">
        <v>0</v>
      </c>
      <c r="K23" s="793">
        <v>0</v>
      </c>
      <c r="L23" s="792">
        <v>0</v>
      </c>
      <c r="M23" s="793">
        <v>0</v>
      </c>
      <c r="N23" s="792">
        <v>0</v>
      </c>
      <c r="O23" s="793">
        <v>0</v>
      </c>
    </row>
    <row r="24" spans="1:15" ht="22.5">
      <c r="A24" s="78" t="s">
        <v>1014</v>
      </c>
      <c r="B24" s="792">
        <v>0</v>
      </c>
      <c r="C24" s="793">
        <v>0</v>
      </c>
      <c r="D24" s="792">
        <v>2397.6032399999999</v>
      </c>
      <c r="E24" s="793">
        <v>8.1581460817904249E-3</v>
      </c>
      <c r="F24" s="792">
        <v>0</v>
      </c>
      <c r="G24" s="793">
        <v>0</v>
      </c>
      <c r="H24" s="792">
        <v>0</v>
      </c>
      <c r="I24" s="793">
        <v>0</v>
      </c>
      <c r="J24" s="792">
        <v>3125.0913599999999</v>
      </c>
      <c r="K24" s="793">
        <v>3.8665656403950657E-3</v>
      </c>
      <c r="L24" s="792">
        <v>3129.64005</v>
      </c>
      <c r="M24" s="793">
        <v>4.2070626085426374E-3</v>
      </c>
      <c r="N24" s="792">
        <v>8652.3346500000007</v>
      </c>
      <c r="O24" s="793">
        <v>2.1553969797130849E-3</v>
      </c>
    </row>
    <row r="25" spans="1:15" ht="22.5">
      <c r="A25" s="791" t="s">
        <v>1007</v>
      </c>
      <c r="B25" s="792">
        <v>11.7484</v>
      </c>
      <c r="C25" s="793">
        <v>1.5883104582808844E-5</v>
      </c>
      <c r="D25" s="792">
        <v>0</v>
      </c>
      <c r="E25" s="793">
        <v>0</v>
      </c>
      <c r="F25" s="792">
        <v>0</v>
      </c>
      <c r="G25" s="793">
        <v>0</v>
      </c>
      <c r="H25" s="792">
        <v>0</v>
      </c>
      <c r="I25" s="793">
        <v>0</v>
      </c>
      <c r="J25" s="792">
        <v>0</v>
      </c>
      <c r="K25" s="793">
        <v>0</v>
      </c>
      <c r="L25" s="792">
        <v>0</v>
      </c>
      <c r="M25" s="793">
        <v>0</v>
      </c>
      <c r="N25" s="792">
        <v>11.7484</v>
      </c>
      <c r="O25" s="793">
        <v>2.9266627911186038E-6</v>
      </c>
    </row>
    <row r="26" spans="1:15" ht="22.5">
      <c r="A26" s="791" t="s">
        <v>1015</v>
      </c>
      <c r="B26" s="792">
        <v>7199.9760400000014</v>
      </c>
      <c r="C26" s="793">
        <v>9.7339188687002396E-3</v>
      </c>
      <c r="D26" s="792">
        <v>48126.156750000009</v>
      </c>
      <c r="E26" s="793">
        <v>0.16375529135573091</v>
      </c>
      <c r="F26" s="792">
        <v>92707.590830000016</v>
      </c>
      <c r="G26" s="793">
        <v>0.99064981642111338</v>
      </c>
      <c r="H26" s="792">
        <v>0</v>
      </c>
      <c r="I26" s="793">
        <v>0</v>
      </c>
      <c r="J26" s="792">
        <v>3786.12815</v>
      </c>
      <c r="K26" s="793">
        <v>4.6844432141409575E-3</v>
      </c>
      <c r="L26" s="792">
        <v>71478.205539999995</v>
      </c>
      <c r="M26" s="793">
        <v>9.6085582063361943E-2</v>
      </c>
      <c r="N26" s="792">
        <v>223298.05731000003</v>
      </c>
      <c r="O26" s="793">
        <v>5.5626137657744594E-2</v>
      </c>
    </row>
    <row r="27" spans="1:15" ht="22.5">
      <c r="A27" s="78" t="s">
        <v>1009</v>
      </c>
      <c r="B27" s="792">
        <v>0</v>
      </c>
      <c r="C27" s="793">
        <v>0</v>
      </c>
      <c r="D27" s="792">
        <v>197.71917999999999</v>
      </c>
      <c r="E27" s="793">
        <v>6.727643367765118E-4</v>
      </c>
      <c r="F27" s="792">
        <v>0</v>
      </c>
      <c r="G27" s="793">
        <v>0</v>
      </c>
      <c r="H27" s="792">
        <v>686520.91613999999</v>
      </c>
      <c r="I27" s="793">
        <v>0.51425683023101043</v>
      </c>
      <c r="J27" s="792">
        <v>63793.347310000012</v>
      </c>
      <c r="K27" s="793">
        <v>7.892926522142861E-2</v>
      </c>
      <c r="L27" s="792">
        <v>690.54665</v>
      </c>
      <c r="M27" s="793">
        <v>9.2827703641809535E-4</v>
      </c>
      <c r="N27" s="792">
        <v>751202.52928000002</v>
      </c>
      <c r="O27" s="793">
        <v>0.18713326844829589</v>
      </c>
    </row>
    <row r="28" spans="1:15" ht="22.5">
      <c r="A28" s="78" t="s">
        <v>1010</v>
      </c>
      <c r="B28" s="792">
        <v>0</v>
      </c>
      <c r="C28" s="793">
        <v>0</v>
      </c>
      <c r="D28" s="792">
        <v>0</v>
      </c>
      <c r="E28" s="793">
        <v>0</v>
      </c>
      <c r="F28" s="792">
        <v>0</v>
      </c>
      <c r="G28" s="793">
        <v>0</v>
      </c>
      <c r="H28" s="792">
        <v>0</v>
      </c>
      <c r="I28" s="793">
        <v>0</v>
      </c>
      <c r="J28" s="792">
        <v>0</v>
      </c>
      <c r="K28" s="793">
        <v>0</v>
      </c>
      <c r="L28" s="792">
        <v>0</v>
      </c>
      <c r="M28" s="793">
        <v>0</v>
      </c>
      <c r="N28" s="792">
        <v>0</v>
      </c>
      <c r="O28" s="793">
        <v>0</v>
      </c>
    </row>
    <row r="29" spans="1:15" ht="22.5">
      <c r="A29" s="78" t="s">
        <v>1016</v>
      </c>
      <c r="B29" s="792">
        <v>7.3000000000000001E-3</v>
      </c>
      <c r="C29" s="793">
        <v>9.8691450286425867E-9</v>
      </c>
      <c r="D29" s="792">
        <v>0</v>
      </c>
      <c r="E29" s="793">
        <v>0</v>
      </c>
      <c r="F29" s="792">
        <v>0</v>
      </c>
      <c r="G29" s="793">
        <v>0</v>
      </c>
      <c r="H29" s="792">
        <v>0</v>
      </c>
      <c r="I29" s="793">
        <v>0</v>
      </c>
      <c r="J29" s="792">
        <v>124.23752999999999</v>
      </c>
      <c r="K29" s="793">
        <v>1.5371472683779432E-4</v>
      </c>
      <c r="L29" s="792">
        <v>0</v>
      </c>
      <c r="M29" s="793">
        <v>0</v>
      </c>
      <c r="N29" s="792">
        <v>124.24482999999999</v>
      </c>
      <c r="O29" s="793">
        <v>3.095082912991185E-5</v>
      </c>
    </row>
    <row r="30" spans="1:15" ht="21.75">
      <c r="A30" s="113" t="s">
        <v>1017</v>
      </c>
      <c r="B30" s="857">
        <v>744305.68021000002</v>
      </c>
      <c r="C30" s="858">
        <v>1.0062548909088986</v>
      </c>
      <c r="D30" s="857">
        <v>297107.01932000008</v>
      </c>
      <c r="E30" s="858">
        <v>1.0109439398062754</v>
      </c>
      <c r="F30" s="857">
        <v>93739.631410000016</v>
      </c>
      <c r="G30" s="858">
        <v>1.0016779404610414</v>
      </c>
      <c r="H30" s="857">
        <v>1344058.9986299998</v>
      </c>
      <c r="I30" s="858">
        <v>1.0068032947418273</v>
      </c>
      <c r="J30" s="857">
        <v>814120.0467500001</v>
      </c>
      <c r="K30" s="858">
        <v>1.0072821038807567</v>
      </c>
      <c r="L30" s="857">
        <v>746290.99768999987</v>
      </c>
      <c r="M30" s="858">
        <v>1.0032121590064578</v>
      </c>
      <c r="N30" s="857">
        <v>4039622.3739</v>
      </c>
      <c r="O30" s="858">
        <v>1.0063168169166299</v>
      </c>
    </row>
    <row r="31" spans="1:15" ht="22.5">
      <c r="A31" s="78" t="s">
        <v>1018</v>
      </c>
      <c r="B31" s="792">
        <v>4626.6118799999986</v>
      </c>
      <c r="C31" s="793">
        <v>6.2548909088987288E-3</v>
      </c>
      <c r="D31" s="792">
        <v>3216.3221000000008</v>
      </c>
      <c r="E31" s="793">
        <v>1.0943939806275437E-2</v>
      </c>
      <c r="F31" s="792">
        <v>157.02603999999999</v>
      </c>
      <c r="G31" s="793">
        <v>1.6779404610414723E-3</v>
      </c>
      <c r="H31" s="792">
        <v>9082.2403600000034</v>
      </c>
      <c r="I31" s="793">
        <v>6.803294741827344E-3</v>
      </c>
      <c r="J31" s="792">
        <v>5885.6468600000017</v>
      </c>
      <c r="K31" s="793">
        <v>7.2821038807566619E-3</v>
      </c>
      <c r="L31" s="792">
        <v>2389.5298000000003</v>
      </c>
      <c r="M31" s="793">
        <v>3.2121590064577454E-3</v>
      </c>
      <c r="N31" s="792">
        <v>25357.377040000003</v>
      </c>
      <c r="O31" s="793">
        <v>6.3168169166297715E-3</v>
      </c>
    </row>
    <row r="32" spans="1:15" ht="26.25" customHeight="1">
      <c r="A32" s="535" t="s">
        <v>1019</v>
      </c>
      <c r="B32" s="536">
        <v>739679.06833000004</v>
      </c>
      <c r="C32" s="537">
        <v>1</v>
      </c>
      <c r="D32" s="536">
        <v>293890.69722000009</v>
      </c>
      <c r="E32" s="537">
        <v>1</v>
      </c>
      <c r="F32" s="536">
        <v>93582.605370000019</v>
      </c>
      <c r="G32" s="537">
        <v>1</v>
      </c>
      <c r="H32" s="536">
        <v>1334976.7582699999</v>
      </c>
      <c r="I32" s="537">
        <v>1</v>
      </c>
      <c r="J32" s="536">
        <v>808234.39989000012</v>
      </c>
      <c r="K32" s="537">
        <v>1</v>
      </c>
      <c r="L32" s="536">
        <v>743901.46788999985</v>
      </c>
      <c r="M32" s="537">
        <v>1</v>
      </c>
      <c r="N32" s="536">
        <v>4014264.9968599998</v>
      </c>
      <c r="O32" s="537">
        <v>1</v>
      </c>
    </row>
    <row r="33" spans="1:15" ht="22.5">
      <c r="A33" s="78" t="s">
        <v>1020</v>
      </c>
      <c r="B33" s="792">
        <v>-8.1862600000000008</v>
      </c>
      <c r="C33" s="793">
        <v>-1.1067313312626803E-5</v>
      </c>
      <c r="D33" s="792">
        <v>-77.363619999999983</v>
      </c>
      <c r="E33" s="793">
        <v>-2.6323943129811725E-4</v>
      </c>
      <c r="F33" s="792">
        <v>0</v>
      </c>
      <c r="G33" s="793">
        <v>0</v>
      </c>
      <c r="H33" s="792">
        <v>0</v>
      </c>
      <c r="I33" s="793">
        <v>0</v>
      </c>
      <c r="J33" s="792">
        <v>19.734560000000002</v>
      </c>
      <c r="K33" s="793">
        <v>2.4416877087495726E-5</v>
      </c>
      <c r="L33" s="792">
        <v>1662.8444100000002</v>
      </c>
      <c r="M33" s="793">
        <v>2.2353019610466527E-3</v>
      </c>
      <c r="N33" s="792">
        <v>1597.0290900000002</v>
      </c>
      <c r="O33" s="793">
        <v>3.9783848132826633E-4</v>
      </c>
    </row>
    <row r="34" spans="1:15" ht="33">
      <c r="A34" s="78" t="s">
        <v>1021</v>
      </c>
      <c r="B34" s="792">
        <v>0</v>
      </c>
      <c r="C34" s="793">
        <v>0</v>
      </c>
      <c r="D34" s="792">
        <v>0</v>
      </c>
      <c r="E34" s="793">
        <v>0</v>
      </c>
      <c r="F34" s="792">
        <v>0</v>
      </c>
      <c r="G34" s="793">
        <v>0</v>
      </c>
      <c r="H34" s="792">
        <v>0</v>
      </c>
      <c r="I34" s="793">
        <v>0</v>
      </c>
      <c r="J34" s="792">
        <v>0</v>
      </c>
      <c r="K34" s="793">
        <v>0</v>
      </c>
      <c r="L34" s="792">
        <v>0</v>
      </c>
      <c r="M34" s="793">
        <v>0</v>
      </c>
      <c r="N34" s="792">
        <v>0</v>
      </c>
      <c r="O34" s="793">
        <v>0</v>
      </c>
    </row>
    <row r="35" spans="1:15" ht="12.75" customHeight="1">
      <c r="A35" s="21" t="s">
        <v>373</v>
      </c>
      <c r="B35" s="75"/>
      <c r="D35" s="75"/>
      <c r="J35" s="75"/>
    </row>
    <row r="36" spans="1:15" ht="12.75" customHeight="1">
      <c r="A36" s="39" t="s">
        <v>423</v>
      </c>
    </row>
    <row r="37" spans="1:15" ht="12.75" customHeight="1">
      <c r="A37" s="253"/>
      <c r="C37" s="117"/>
      <c r="D37" s="117"/>
      <c r="E37" s="117"/>
      <c r="F37" s="117"/>
      <c r="G37" s="117"/>
      <c r="H37" s="117"/>
      <c r="I37" s="117"/>
      <c r="L37" s="117"/>
    </row>
    <row r="38" spans="1:15" ht="12.75" customHeight="1">
      <c r="A38" s="859"/>
    </row>
    <row r="39" spans="1:15" ht="12.75" customHeight="1">
      <c r="L39" s="117"/>
    </row>
    <row r="40" spans="1:15" ht="12.75" customHeight="1"/>
    <row r="41" spans="1:15" ht="12.75" customHeight="1">
      <c r="A41" s="126" t="s">
        <v>673</v>
      </c>
      <c r="H41" s="122" t="str">
        <f>O1</f>
        <v>Listopad 2025.</v>
      </c>
      <c r="I41" s="1017"/>
    </row>
    <row r="42" spans="1:15">
      <c r="A42" s="496" t="s">
        <v>674</v>
      </c>
      <c r="H42" s="490" t="str">
        <f>O2</f>
        <v>October 2025</v>
      </c>
      <c r="I42" s="502"/>
    </row>
    <row r="43" spans="1:15" ht="12.75" customHeight="1">
      <c r="H43"/>
      <c r="I43" s="179"/>
    </row>
    <row r="44" spans="1:15">
      <c r="H44" s="13" t="s">
        <v>1279</v>
      </c>
      <c r="I44" s="26"/>
    </row>
    <row r="45" spans="1:15" ht="22.5">
      <c r="A45" s="1260" t="s">
        <v>424</v>
      </c>
      <c r="B45" s="538" t="s">
        <v>394</v>
      </c>
      <c r="C45" s="538" t="s">
        <v>395</v>
      </c>
      <c r="D45" s="538" t="s">
        <v>396</v>
      </c>
      <c r="E45" s="538" t="s">
        <v>1374</v>
      </c>
      <c r="F45" s="1016" t="s">
        <v>397</v>
      </c>
      <c r="G45" s="1016" t="s">
        <v>426</v>
      </c>
      <c r="H45" s="1016" t="s">
        <v>399</v>
      </c>
      <c r="I45" s="1018"/>
    </row>
    <row r="46" spans="1:15" ht="22.5">
      <c r="A46" s="1260"/>
      <c r="B46" s="539" t="s">
        <v>425</v>
      </c>
      <c r="C46" s="539" t="s">
        <v>425</v>
      </c>
      <c r="D46" s="539" t="s">
        <v>425</v>
      </c>
      <c r="E46" s="539" t="s">
        <v>425</v>
      </c>
      <c r="F46" s="539" t="s">
        <v>425</v>
      </c>
      <c r="G46" s="539" t="s">
        <v>425</v>
      </c>
      <c r="H46" s="539" t="s">
        <v>425</v>
      </c>
      <c r="I46" s="1019"/>
    </row>
    <row r="47" spans="1:15" ht="22.5">
      <c r="A47" s="78" t="s">
        <v>427</v>
      </c>
      <c r="B47" s="402">
        <v>30652.840170000003</v>
      </c>
      <c r="C47" s="402">
        <v>6473.5643399999999</v>
      </c>
      <c r="D47" s="402">
        <v>1183.3689799999997</v>
      </c>
      <c r="E47" s="402">
        <v>89281.457080000007</v>
      </c>
      <c r="F47" s="402">
        <v>28917.065930000001</v>
      </c>
      <c r="G47" s="402">
        <v>5196.7289000000019</v>
      </c>
      <c r="H47" s="1028">
        <f>SUM(B47:G47)</f>
        <v>161705.02540000004</v>
      </c>
      <c r="I47" s="1020"/>
    </row>
    <row r="48" spans="1:15" ht="22.5">
      <c r="A48" s="403" t="s">
        <v>428</v>
      </c>
      <c r="B48" s="402">
        <v>13837.310499999998</v>
      </c>
      <c r="C48" s="402">
        <v>4558.6046299999998</v>
      </c>
      <c r="D48" s="402">
        <v>3392.2064700000005</v>
      </c>
      <c r="E48" s="402">
        <v>60768.04911</v>
      </c>
      <c r="F48" s="402">
        <v>15948.982080000002</v>
      </c>
      <c r="G48" s="402">
        <v>3620.338369999999</v>
      </c>
      <c r="H48" s="1028">
        <f>SUM(B48:G48)</f>
        <v>102125.49116000001</v>
      </c>
      <c r="I48" s="1020"/>
    </row>
    <row r="49" spans="1:15" ht="21.75">
      <c r="A49" s="535" t="s">
        <v>429</v>
      </c>
      <c r="B49" s="540">
        <f>B47-B48</f>
        <v>16815.529670000004</v>
      </c>
      <c r="C49" s="540">
        <f t="shared" ref="C49:D49" si="0">C47-C48</f>
        <v>1914.9597100000001</v>
      </c>
      <c r="D49" s="540">
        <f t="shared" si="0"/>
        <v>-2208.8374900000008</v>
      </c>
      <c r="E49" s="540">
        <f>E47-E48</f>
        <v>28513.407970000007</v>
      </c>
      <c r="F49" s="540">
        <f>F47-F48</f>
        <v>12968.083849999999</v>
      </c>
      <c r="G49" s="540">
        <f>G47-G48</f>
        <v>1576.3905300000029</v>
      </c>
      <c r="H49" s="540">
        <f>H47-H48</f>
        <v>59579.534240000037</v>
      </c>
      <c r="I49" s="1021"/>
    </row>
    <row r="50" spans="1:15" ht="12.75" customHeight="1">
      <c r="A50" s="21" t="s">
        <v>373</v>
      </c>
    </row>
    <row r="51" spans="1:15" ht="12.75" customHeight="1">
      <c r="A51" s="39" t="s">
        <v>423</v>
      </c>
    </row>
    <row r="52" spans="1:15" ht="12.75" customHeight="1"/>
    <row r="53" spans="1:15" ht="12.75" customHeight="1">
      <c r="A53" s="572" t="s">
        <v>81</v>
      </c>
    </row>
    <row r="54" spans="1:15" ht="12.75" customHeight="1"/>
    <row r="55" spans="1:15" ht="12.75" customHeight="1">
      <c r="B55" s="997"/>
      <c r="C55" s="997"/>
      <c r="D55" s="997"/>
      <c r="E55" s="997"/>
      <c r="F55" s="997"/>
      <c r="G55" s="997"/>
    </row>
    <row r="56" spans="1:15" ht="12.75" customHeight="1">
      <c r="B56" s="997"/>
      <c r="C56" s="997"/>
      <c r="D56" s="997"/>
      <c r="E56" s="997"/>
      <c r="F56" s="997"/>
      <c r="G56" s="997"/>
      <c r="O56" s="34" t="s">
        <v>1633</v>
      </c>
    </row>
    <row r="57" spans="1:15" ht="12.75" customHeight="1">
      <c r="B57" s="997"/>
      <c r="C57" s="997"/>
      <c r="D57" s="997"/>
      <c r="E57" s="997"/>
      <c r="F57" s="997"/>
      <c r="G57" s="997"/>
    </row>
    <row r="58" spans="1:15" ht="12.75" customHeight="1">
      <c r="B58" s="997"/>
      <c r="C58" s="997"/>
      <c r="D58" s="997"/>
      <c r="E58" s="997"/>
      <c r="F58" s="997"/>
      <c r="G58" s="997"/>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0" width="10.140625" bestFit="1" customWidth="1"/>
  </cols>
  <sheetData>
    <row r="1" spans="1:13" ht="12.75" customHeight="1">
      <c r="A1" s="124" t="s">
        <v>675</v>
      </c>
      <c r="F1" s="252" t="s">
        <v>202</v>
      </c>
      <c r="G1" s="142" t="s">
        <v>1661</v>
      </c>
    </row>
    <row r="2" spans="1:13">
      <c r="A2" s="492" t="s">
        <v>676</v>
      </c>
      <c r="F2" s="493" t="s">
        <v>203</v>
      </c>
      <c r="G2" s="494" t="s">
        <v>1662</v>
      </c>
    </row>
    <row r="3" spans="1:13" ht="12.75" customHeight="1"/>
    <row r="4" spans="1:13" ht="12.75" customHeight="1">
      <c r="C4" s="168"/>
      <c r="G4" s="141" t="s">
        <v>1280</v>
      </c>
    </row>
    <row r="5" spans="1:13" ht="22.5" customHeight="1">
      <c r="A5" s="524" t="s">
        <v>378</v>
      </c>
      <c r="B5" s="524" t="s">
        <v>379</v>
      </c>
      <c r="C5" s="524" t="s">
        <v>369</v>
      </c>
      <c r="D5" s="524" t="s">
        <v>380</v>
      </c>
      <c r="E5" s="524"/>
      <c r="F5" s="524" t="s">
        <v>381</v>
      </c>
      <c r="G5" s="524" t="s">
        <v>382</v>
      </c>
    </row>
    <row r="6" spans="1:13" ht="12.75" customHeight="1">
      <c r="A6" s="99" t="s">
        <v>78</v>
      </c>
      <c r="B6" s="171">
        <v>47572962490</v>
      </c>
      <c r="C6" s="258" t="s">
        <v>146</v>
      </c>
      <c r="D6" s="99" t="s">
        <v>77</v>
      </c>
      <c r="E6" s="99"/>
      <c r="F6" s="101">
        <v>1807255.66</v>
      </c>
      <c r="G6" s="102">
        <v>25.783999999999999</v>
      </c>
      <c r="J6" s="117"/>
      <c r="K6" s="175"/>
      <c r="L6" s="117"/>
      <c r="M6" s="117"/>
    </row>
    <row r="7" spans="1:13" ht="12.75" customHeight="1">
      <c r="A7" s="99" t="s">
        <v>915</v>
      </c>
      <c r="B7" s="171">
        <v>97433886648</v>
      </c>
      <c r="C7" s="258" t="s">
        <v>148</v>
      </c>
      <c r="D7" s="99" t="s">
        <v>102</v>
      </c>
      <c r="E7" s="99"/>
      <c r="F7" s="101">
        <v>4086386.67</v>
      </c>
      <c r="G7" s="102">
        <v>98.568299999999994</v>
      </c>
      <c r="J7" s="117"/>
      <c r="K7" s="175"/>
      <c r="L7" s="117"/>
      <c r="M7" s="117"/>
    </row>
    <row r="8" spans="1:13" ht="12.75" customHeight="1">
      <c r="A8" s="99" t="s">
        <v>779</v>
      </c>
      <c r="B8" s="171" t="s">
        <v>781</v>
      </c>
      <c r="C8" s="258" t="s">
        <v>782</v>
      </c>
      <c r="D8" s="118" t="s">
        <v>780</v>
      </c>
      <c r="E8" s="99"/>
      <c r="F8" s="101">
        <v>51672781.020000003</v>
      </c>
      <c r="G8" s="102">
        <v>31.103000000000002</v>
      </c>
      <c r="J8" s="117"/>
      <c r="K8" s="175"/>
      <c r="L8" s="117"/>
      <c r="M8" s="117"/>
    </row>
    <row r="9" spans="1:13" ht="12.75" customHeight="1">
      <c r="A9" s="99" t="s">
        <v>795</v>
      </c>
      <c r="B9" s="171">
        <v>75398635234</v>
      </c>
      <c r="C9" s="258" t="s">
        <v>783</v>
      </c>
      <c r="D9" s="118" t="s">
        <v>163</v>
      </c>
      <c r="E9" s="99"/>
      <c r="F9" s="101">
        <v>7922091.3300000001</v>
      </c>
      <c r="G9" s="102">
        <v>918.83199999999999</v>
      </c>
      <c r="J9" s="117"/>
      <c r="K9" s="175"/>
      <c r="L9" s="117"/>
      <c r="M9" s="117"/>
    </row>
    <row r="10" spans="1:13" ht="12.75" customHeight="1">
      <c r="A10" s="99" t="s">
        <v>1282</v>
      </c>
      <c r="B10" s="171" t="s">
        <v>1301</v>
      </c>
      <c r="C10" s="258" t="s">
        <v>1302</v>
      </c>
      <c r="D10" s="118" t="s">
        <v>163</v>
      </c>
      <c r="E10" s="118"/>
      <c r="F10" s="103">
        <v>13481947.67</v>
      </c>
      <c r="G10" s="102">
        <v>108.9914</v>
      </c>
      <c r="J10" s="117"/>
      <c r="K10" s="175"/>
      <c r="L10" s="117"/>
      <c r="M10" s="117"/>
    </row>
    <row r="11" spans="1:13" s="243" customFormat="1" ht="12.75" customHeight="1">
      <c r="A11" s="99" t="s">
        <v>136</v>
      </c>
      <c r="B11" s="171">
        <v>57255663752</v>
      </c>
      <c r="C11" s="258" t="s">
        <v>147</v>
      </c>
      <c r="D11" s="118" t="s">
        <v>163</v>
      </c>
      <c r="E11" s="118"/>
      <c r="F11" s="103">
        <v>1241879.54</v>
      </c>
      <c r="G11" s="102">
        <v>23.2288</v>
      </c>
      <c r="J11" s="117"/>
      <c r="K11" s="175"/>
      <c r="L11" s="117"/>
      <c r="M11" s="117"/>
    </row>
    <row r="12" spans="1:13" ht="18.75" customHeight="1">
      <c r="A12" s="530" t="s">
        <v>383</v>
      </c>
      <c r="B12" s="542"/>
      <c r="C12" s="543"/>
      <c r="D12" s="531"/>
      <c r="E12" s="531"/>
      <c r="F12" s="532">
        <f>SUM(F6:F11)</f>
        <v>80212341.890000001</v>
      </c>
      <c r="G12" s="544"/>
      <c r="J12" s="117"/>
      <c r="L12" s="117"/>
      <c r="M12" s="117"/>
    </row>
    <row r="13" spans="1:13" s="997" customFormat="1" ht="18.75" customHeight="1">
      <c r="A13" s="1023" t="s">
        <v>1681</v>
      </c>
    </row>
    <row r="14" spans="1:13" ht="12.75" customHeight="1">
      <c r="A14" s="21" t="s">
        <v>365</v>
      </c>
    </row>
    <row r="15" spans="1:13" ht="12.75" customHeight="1">
      <c r="A15" s="45" t="s">
        <v>384</v>
      </c>
    </row>
    <row r="16" spans="1:13" s="997" customFormat="1" ht="12.75" customHeight="1">
      <c r="A16" s="1023"/>
    </row>
    <row r="17" spans="1:7" ht="12.75" customHeight="1">
      <c r="A17" s="124" t="s">
        <v>677</v>
      </c>
      <c r="G17" s="142" t="s">
        <v>1661</v>
      </c>
    </row>
    <row r="18" spans="1:7" ht="12.75" customHeight="1">
      <c r="A18" s="492" t="s">
        <v>678</v>
      </c>
      <c r="G18" s="494" t="s">
        <v>1662</v>
      </c>
    </row>
    <row r="19" spans="1:7" ht="12.75" customHeight="1">
      <c r="A19" s="52"/>
    </row>
    <row r="20" spans="1:7" ht="12.75" customHeight="1">
      <c r="A20" s="52"/>
      <c r="G20" s="905" t="s">
        <v>1280</v>
      </c>
    </row>
    <row r="21" spans="1:7" ht="21.75">
      <c r="A21" s="524" t="s">
        <v>385</v>
      </c>
      <c r="B21" s="524" t="s">
        <v>379</v>
      </c>
      <c r="C21" s="524" t="s">
        <v>369</v>
      </c>
      <c r="D21" s="524" t="s">
        <v>380</v>
      </c>
      <c r="E21" s="524" t="s">
        <v>386</v>
      </c>
      <c r="F21" s="524" t="s">
        <v>381</v>
      </c>
      <c r="G21" s="524" t="s">
        <v>382</v>
      </c>
    </row>
    <row r="22" spans="1:7">
      <c r="A22" s="99" t="s">
        <v>185</v>
      </c>
      <c r="B22" s="171" t="s">
        <v>190</v>
      </c>
      <c r="C22" s="258" t="s">
        <v>191</v>
      </c>
      <c r="D22" s="99" t="s">
        <v>77</v>
      </c>
      <c r="E22" s="100"/>
      <c r="F22" s="103">
        <v>571120.14</v>
      </c>
      <c r="G22" s="1123">
        <v>17.9803</v>
      </c>
    </row>
    <row r="23" spans="1:7" s="997" customFormat="1">
      <c r="A23" s="118" t="s">
        <v>1522</v>
      </c>
      <c r="B23" s="171" t="s">
        <v>1525</v>
      </c>
      <c r="C23" s="258" t="s">
        <v>1526</v>
      </c>
      <c r="D23" s="99" t="s">
        <v>77</v>
      </c>
      <c r="E23" s="100"/>
      <c r="F23" s="103">
        <v>2342317.33</v>
      </c>
      <c r="G23" s="1123">
        <v>218.89009999999999</v>
      </c>
    </row>
    <row r="24" spans="1:7" s="997" customFormat="1">
      <c r="A24" s="118" t="s">
        <v>1671</v>
      </c>
      <c r="B24" s="171"/>
      <c r="C24" s="258"/>
      <c r="D24" s="99" t="s">
        <v>77</v>
      </c>
      <c r="E24" s="100"/>
      <c r="F24" s="103">
        <v>1059523.68</v>
      </c>
      <c r="G24" s="1123">
        <v>98.145300000000006</v>
      </c>
    </row>
    <row r="25" spans="1:7" s="997" customFormat="1">
      <c r="A25" s="118" t="s">
        <v>186</v>
      </c>
      <c r="B25" s="171" t="s">
        <v>192</v>
      </c>
      <c r="C25" s="258" t="s">
        <v>193</v>
      </c>
      <c r="D25" s="99" t="s">
        <v>189</v>
      </c>
      <c r="E25" s="100"/>
      <c r="F25" s="103">
        <v>33656287.130000003</v>
      </c>
      <c r="G25" s="1123">
        <v>137.7123</v>
      </c>
    </row>
    <row r="26" spans="1:7">
      <c r="A26" s="99" t="s">
        <v>187</v>
      </c>
      <c r="B26" s="171" t="s">
        <v>194</v>
      </c>
      <c r="C26" s="258" t="s">
        <v>195</v>
      </c>
      <c r="D26" s="99" t="s">
        <v>189</v>
      </c>
      <c r="E26" s="100"/>
      <c r="F26" s="103">
        <v>3134673.6</v>
      </c>
      <c r="G26" s="1123">
        <v>134.11340000000001</v>
      </c>
    </row>
    <row r="27" spans="1:7">
      <c r="A27" s="99" t="s">
        <v>1028</v>
      </c>
      <c r="B27" s="171" t="s">
        <v>1158</v>
      </c>
      <c r="C27" s="258" t="s">
        <v>1159</v>
      </c>
      <c r="D27" s="99" t="s">
        <v>189</v>
      </c>
      <c r="E27" s="100"/>
      <c r="F27" s="103">
        <v>6234450.9500000002</v>
      </c>
      <c r="G27" s="1123">
        <v>160.5976</v>
      </c>
    </row>
    <row r="28" spans="1:7">
      <c r="A28" s="99" t="s">
        <v>188</v>
      </c>
      <c r="B28" s="171" t="s">
        <v>196</v>
      </c>
      <c r="C28" s="258" t="s">
        <v>197</v>
      </c>
      <c r="D28" s="99" t="s">
        <v>189</v>
      </c>
      <c r="E28" s="100"/>
      <c r="F28" s="103">
        <v>737110.19</v>
      </c>
      <c r="G28" s="1123">
        <v>22.008099999999999</v>
      </c>
    </row>
    <row r="29" spans="1:7" s="243" customFormat="1">
      <c r="A29" s="118" t="s">
        <v>1232</v>
      </c>
      <c r="B29" s="171" t="s">
        <v>1236</v>
      </c>
      <c r="C29" s="258" t="s">
        <v>1237</v>
      </c>
      <c r="D29" s="99" t="s">
        <v>1202</v>
      </c>
      <c r="E29" s="100"/>
      <c r="F29" s="103">
        <v>785.93</v>
      </c>
      <c r="G29" s="1123">
        <v>17.503299999999999</v>
      </c>
    </row>
    <row r="30" spans="1:7" s="243" customFormat="1">
      <c r="A30" s="118" t="s">
        <v>1233</v>
      </c>
      <c r="B30" s="171" t="s">
        <v>1238</v>
      </c>
      <c r="C30" s="258" t="s">
        <v>1239</v>
      </c>
      <c r="D30" s="99" t="s">
        <v>1202</v>
      </c>
      <c r="E30" s="100"/>
      <c r="F30" s="103">
        <v>772.69</v>
      </c>
      <c r="G30" s="1123">
        <v>17.208400000000001</v>
      </c>
    </row>
    <row r="31" spans="1:7" s="997" customFormat="1">
      <c r="A31" s="99" t="s">
        <v>1166</v>
      </c>
      <c r="B31" s="171" t="s">
        <v>1199</v>
      </c>
      <c r="C31" s="258" t="s">
        <v>1200</v>
      </c>
      <c r="D31" s="99" t="s">
        <v>1167</v>
      </c>
      <c r="E31" s="100"/>
      <c r="F31" s="103" t="s">
        <v>138</v>
      </c>
      <c r="G31" s="1123" t="s">
        <v>138</v>
      </c>
    </row>
    <row r="32" spans="1:7" s="243" customFormat="1">
      <c r="A32" s="118" t="s">
        <v>1389</v>
      </c>
      <c r="B32" s="171" t="s">
        <v>1395</v>
      </c>
      <c r="C32" s="258" t="s">
        <v>1396</v>
      </c>
      <c r="D32" s="99" t="s">
        <v>139</v>
      </c>
      <c r="E32" s="100"/>
      <c r="F32" s="103">
        <v>1853512.62</v>
      </c>
      <c r="G32" s="1123">
        <v>211.37110000000001</v>
      </c>
    </row>
    <row r="33" spans="1:7" s="997" customFormat="1">
      <c r="A33" s="99" t="s">
        <v>1390</v>
      </c>
      <c r="B33" s="171" t="s">
        <v>1397</v>
      </c>
      <c r="C33" s="258" t="s">
        <v>1398</v>
      </c>
      <c r="D33" s="99" t="s">
        <v>139</v>
      </c>
      <c r="E33" s="100"/>
      <c r="F33" s="103">
        <v>6771117.9199999999</v>
      </c>
      <c r="G33" s="1123">
        <v>216.37530000000001</v>
      </c>
    </row>
    <row r="34" spans="1:7" s="997" customFormat="1">
      <c r="A34" s="99" t="s">
        <v>1658</v>
      </c>
      <c r="B34" s="171" t="s">
        <v>1663</v>
      </c>
      <c r="C34" s="258" t="s">
        <v>1664</v>
      </c>
      <c r="D34" s="99" t="s">
        <v>1657</v>
      </c>
      <c r="E34" s="100"/>
      <c r="F34" s="103">
        <v>292968.40000000002</v>
      </c>
      <c r="G34" s="1123">
        <v>1236.3345999999999</v>
      </c>
    </row>
    <row r="35" spans="1:7" s="997" customFormat="1">
      <c r="A35" s="99" t="s">
        <v>164</v>
      </c>
      <c r="B35" s="171" t="s">
        <v>165</v>
      </c>
      <c r="C35" s="258" t="s">
        <v>166</v>
      </c>
      <c r="D35" s="99" t="s">
        <v>163</v>
      </c>
      <c r="E35" s="100" t="s">
        <v>113</v>
      </c>
      <c r="F35" s="103">
        <v>2443863.06</v>
      </c>
      <c r="G35" s="1123">
        <v>24.26</v>
      </c>
    </row>
    <row r="36" spans="1:7">
      <c r="A36" s="99"/>
      <c r="B36" s="171"/>
      <c r="C36" s="258"/>
      <c r="D36" s="99"/>
      <c r="E36" s="100" t="s">
        <v>114</v>
      </c>
      <c r="F36" s="103">
        <v>3428643.12</v>
      </c>
      <c r="G36" s="1123">
        <v>22.19</v>
      </c>
    </row>
    <row r="37" spans="1:7" ht="12.75" customHeight="1">
      <c r="A37" s="99" t="s">
        <v>1334</v>
      </c>
      <c r="B37" s="171" t="s">
        <v>1399</v>
      </c>
      <c r="C37" s="258" t="s">
        <v>1400</v>
      </c>
      <c r="D37" s="99" t="s">
        <v>163</v>
      </c>
      <c r="E37" s="100"/>
      <c r="F37" s="103">
        <v>57638415.159999996</v>
      </c>
      <c r="G37" s="1123">
        <v>117.77979999999999</v>
      </c>
    </row>
    <row r="38" spans="1:7" s="997" customFormat="1" ht="12.75" customHeight="1">
      <c r="A38" s="99" t="s">
        <v>1391</v>
      </c>
      <c r="B38" s="171" t="s">
        <v>1401</v>
      </c>
      <c r="C38" s="258" t="s">
        <v>1402</v>
      </c>
      <c r="D38" s="99" t="s">
        <v>163</v>
      </c>
      <c r="E38" s="100"/>
      <c r="F38" s="103">
        <v>1162951.8799999999</v>
      </c>
      <c r="G38" s="1123">
        <v>107.11</v>
      </c>
    </row>
    <row r="39" spans="1:7" s="997" customFormat="1" ht="12.75" customHeight="1">
      <c r="A39" s="99" t="s">
        <v>1672</v>
      </c>
      <c r="B39" s="171"/>
      <c r="C39" s="258"/>
      <c r="D39" s="99" t="s">
        <v>163</v>
      </c>
      <c r="E39" s="100"/>
      <c r="F39" s="103">
        <v>9611427.2200000007</v>
      </c>
      <c r="G39" s="1123">
        <v>94.773200000000003</v>
      </c>
    </row>
    <row r="40" spans="1:7" s="997" customFormat="1" ht="12.75" customHeight="1">
      <c r="A40" s="99" t="s">
        <v>1501</v>
      </c>
      <c r="B40" s="171" t="s">
        <v>1527</v>
      </c>
      <c r="C40" s="258" t="s">
        <v>1528</v>
      </c>
      <c r="D40" s="99" t="s">
        <v>163</v>
      </c>
      <c r="E40" s="100"/>
      <c r="F40" s="103">
        <v>512450.93</v>
      </c>
      <c r="G40" s="1123">
        <v>59.140700000000002</v>
      </c>
    </row>
    <row r="41" spans="1:7" s="997" customFormat="1" ht="12.75" customHeight="1">
      <c r="A41" s="99" t="s">
        <v>1673</v>
      </c>
      <c r="B41" s="171"/>
      <c r="C41" s="258"/>
      <c r="D41" s="99"/>
      <c r="E41" s="100"/>
      <c r="F41" s="103">
        <v>4912636.88</v>
      </c>
      <c r="G41" s="1123">
        <v>106.56480000000001</v>
      </c>
    </row>
    <row r="42" spans="1:7" s="997" customFormat="1" ht="12.75" customHeight="1">
      <c r="A42" s="99" t="s">
        <v>1392</v>
      </c>
      <c r="B42" s="171" t="s">
        <v>1403</v>
      </c>
      <c r="C42" s="258" t="s">
        <v>1404</v>
      </c>
      <c r="D42" s="99" t="s">
        <v>163</v>
      </c>
      <c r="E42" s="100"/>
      <c r="F42" s="103">
        <v>2156238.6800000002</v>
      </c>
      <c r="G42" s="1123">
        <v>168.5924</v>
      </c>
    </row>
    <row r="43" spans="1:7" ht="12.75" customHeight="1">
      <c r="A43" s="118" t="s">
        <v>167</v>
      </c>
      <c r="B43" s="171" t="s">
        <v>168</v>
      </c>
      <c r="C43" s="258" t="s">
        <v>169</v>
      </c>
      <c r="D43" s="118" t="s">
        <v>111</v>
      </c>
      <c r="E43" s="118"/>
      <c r="F43" s="103">
        <v>8014715.5199999996</v>
      </c>
      <c r="G43" s="1123">
        <v>1.1361000000000001</v>
      </c>
    </row>
    <row r="44" spans="1:7" s="997" customFormat="1" ht="12.75" customHeight="1">
      <c r="A44" s="118" t="s">
        <v>1674</v>
      </c>
      <c r="B44" s="171"/>
      <c r="C44" s="258"/>
      <c r="D44" s="118" t="s">
        <v>1675</v>
      </c>
      <c r="E44" s="118"/>
      <c r="F44" s="103">
        <v>30418415.829999998</v>
      </c>
      <c r="G44" s="1123">
        <v>100.65</v>
      </c>
    </row>
    <row r="45" spans="1:7" s="997" customFormat="1" ht="12.75" customHeight="1">
      <c r="A45" s="118" t="s">
        <v>1523</v>
      </c>
      <c r="B45" s="171" t="s">
        <v>1529</v>
      </c>
      <c r="C45" s="258" t="s">
        <v>1530</v>
      </c>
      <c r="D45" s="118" t="s">
        <v>1535</v>
      </c>
      <c r="E45" s="118"/>
      <c r="F45" s="103">
        <v>10239438.23</v>
      </c>
      <c r="G45" s="1123">
        <v>105.68170000000001</v>
      </c>
    </row>
    <row r="46" spans="1:7" s="997" customFormat="1" ht="12.75" customHeight="1">
      <c r="A46" s="99" t="s">
        <v>1676</v>
      </c>
      <c r="B46" s="171"/>
      <c r="C46" s="258"/>
      <c r="D46" s="118" t="s">
        <v>1535</v>
      </c>
      <c r="E46" s="118"/>
      <c r="F46" s="103">
        <v>1645285.1</v>
      </c>
      <c r="G46" s="1123">
        <v>102.7206</v>
      </c>
    </row>
    <row r="47" spans="1:7" s="997" customFormat="1" ht="12.75" customHeight="1">
      <c r="A47" s="118" t="s">
        <v>824</v>
      </c>
      <c r="B47" s="171" t="s">
        <v>825</v>
      </c>
      <c r="C47" s="258" t="s">
        <v>826</v>
      </c>
      <c r="D47" s="118" t="s">
        <v>823</v>
      </c>
      <c r="E47" s="118"/>
      <c r="F47" s="103">
        <v>128249176.62</v>
      </c>
      <c r="G47" s="1123">
        <v>29.0139</v>
      </c>
    </row>
    <row r="48" spans="1:7" ht="12.75" customHeight="1">
      <c r="A48" s="99" t="s">
        <v>1332</v>
      </c>
      <c r="B48" s="171" t="s">
        <v>1405</v>
      </c>
      <c r="C48" s="258" t="s">
        <v>1406</v>
      </c>
      <c r="D48" s="99" t="s">
        <v>1333</v>
      </c>
      <c r="E48" s="99"/>
      <c r="F48" s="103">
        <v>7947747.4199999999</v>
      </c>
      <c r="G48" s="1123">
        <v>178.56659999999999</v>
      </c>
    </row>
    <row r="49" spans="1:10" s="997" customFormat="1" ht="12.75" customHeight="1">
      <c r="A49" s="118" t="s">
        <v>1502</v>
      </c>
      <c r="B49" s="171" t="s">
        <v>1531</v>
      </c>
      <c r="C49" s="258" t="s">
        <v>1532</v>
      </c>
      <c r="D49" s="99" t="s">
        <v>1503</v>
      </c>
      <c r="E49" s="99"/>
      <c r="F49" s="103">
        <v>476820995.56</v>
      </c>
      <c r="G49" s="1123">
        <v>110.2418</v>
      </c>
    </row>
    <row r="50" spans="1:10" s="997" customFormat="1" ht="12.75" customHeight="1">
      <c r="A50" s="99" t="s">
        <v>1335</v>
      </c>
      <c r="B50" s="171" t="s">
        <v>1407</v>
      </c>
      <c r="C50" s="258" t="s">
        <v>1408</v>
      </c>
      <c r="D50" s="99" t="s">
        <v>205</v>
      </c>
      <c r="E50" s="99"/>
      <c r="F50" s="103">
        <v>1087731.45</v>
      </c>
      <c r="G50" s="1123">
        <v>175.3801</v>
      </c>
    </row>
    <row r="51" spans="1:10" s="997" customFormat="1" ht="12.75" customHeight="1">
      <c r="A51" s="99" t="s">
        <v>204</v>
      </c>
      <c r="B51" s="171">
        <v>34988643147</v>
      </c>
      <c r="C51" s="258" t="s">
        <v>149</v>
      </c>
      <c r="D51" s="99" t="s">
        <v>205</v>
      </c>
      <c r="E51" s="99"/>
      <c r="F51" s="103">
        <v>23360520.079999998</v>
      </c>
      <c r="G51" s="1123">
        <v>501.82819999999998</v>
      </c>
    </row>
    <row r="52" spans="1:10" s="997" customFormat="1" ht="12.75" customHeight="1">
      <c r="A52" s="99" t="s">
        <v>1677</v>
      </c>
      <c r="B52" s="171"/>
      <c r="C52" s="258"/>
      <c r="D52" s="99" t="s">
        <v>205</v>
      </c>
      <c r="E52" s="99"/>
      <c r="F52" s="103">
        <v>41917173.060000002</v>
      </c>
      <c r="G52" s="1123">
        <v>105.69070000000001</v>
      </c>
    </row>
    <row r="53" spans="1:10" s="997" customFormat="1" ht="12.75" customHeight="1">
      <c r="A53" s="118" t="s">
        <v>1524</v>
      </c>
      <c r="B53" s="171" t="s">
        <v>1533</v>
      </c>
      <c r="C53" s="258" t="s">
        <v>1534</v>
      </c>
      <c r="D53" s="99" t="s">
        <v>205</v>
      </c>
      <c r="E53" s="99"/>
      <c r="F53" s="103">
        <v>31931979.239999998</v>
      </c>
      <c r="G53" s="1123">
        <v>142.83920000000001</v>
      </c>
    </row>
    <row r="54" spans="1:10" s="243" customFormat="1" ht="12.75" customHeight="1">
      <c r="A54" s="99" t="s">
        <v>1393</v>
      </c>
      <c r="B54" s="171" t="s">
        <v>1409</v>
      </c>
      <c r="C54" s="258" t="s">
        <v>1410</v>
      </c>
      <c r="D54" s="99" t="s">
        <v>205</v>
      </c>
      <c r="E54" s="100" t="s">
        <v>113</v>
      </c>
      <c r="F54" s="103">
        <v>4433859.6100000003</v>
      </c>
      <c r="G54" s="1123">
        <v>105.56</v>
      </c>
    </row>
    <row r="55" spans="1:10" s="997" customFormat="1" ht="12.75" customHeight="1">
      <c r="A55" s="99"/>
      <c r="B55" s="171"/>
      <c r="C55" s="258"/>
      <c r="D55" s="99"/>
      <c r="E55" s="100" t="s">
        <v>114</v>
      </c>
      <c r="F55" s="103">
        <v>2048020.87</v>
      </c>
      <c r="G55" s="1123">
        <v>105.56</v>
      </c>
    </row>
    <row r="56" spans="1:10" s="997" customFormat="1" ht="12.75" customHeight="1">
      <c r="A56" s="99"/>
      <c r="B56" s="171"/>
      <c r="C56" s="258"/>
      <c r="D56" s="99"/>
      <c r="E56" s="100" t="s">
        <v>115</v>
      </c>
      <c r="F56" s="103">
        <v>279755.43</v>
      </c>
      <c r="G56" s="1123">
        <v>105.56</v>
      </c>
    </row>
    <row r="57" spans="1:10" s="997" customFormat="1" ht="12.75" customHeight="1">
      <c r="A57" s="99" t="s">
        <v>1394</v>
      </c>
      <c r="B57" s="171" t="s">
        <v>1411</v>
      </c>
      <c r="C57" s="258" t="s">
        <v>1412</v>
      </c>
      <c r="D57" s="99" t="s">
        <v>205</v>
      </c>
      <c r="E57" s="100"/>
      <c r="F57" s="103">
        <v>4516498.54</v>
      </c>
      <c r="G57" s="1123">
        <v>525.98080000000004</v>
      </c>
    </row>
    <row r="58" spans="1:10" s="997" customFormat="1" ht="12.75" customHeight="1">
      <c r="A58" s="99" t="s">
        <v>914</v>
      </c>
      <c r="B58" s="171" t="s">
        <v>1024</v>
      </c>
      <c r="C58" s="258" t="s">
        <v>1023</v>
      </c>
      <c r="D58" s="99" t="s">
        <v>1029</v>
      </c>
      <c r="E58" s="99"/>
      <c r="F58" s="103">
        <v>497678.68</v>
      </c>
      <c r="G58" s="1123">
        <v>953.16840000000002</v>
      </c>
    </row>
    <row r="59" spans="1:10" ht="18.75" customHeight="1">
      <c r="A59" s="530" t="s">
        <v>387</v>
      </c>
      <c r="B59" s="542"/>
      <c r="C59" s="543"/>
      <c r="D59" s="531"/>
      <c r="E59" s="531"/>
      <c r="F59" s="532">
        <f>SUM(F22:F58)</f>
        <v>911930258.75</v>
      </c>
      <c r="G59" s="544"/>
    </row>
    <row r="60" spans="1:10" ht="12.75" customHeight="1">
      <c r="A60" s="21" t="s">
        <v>365</v>
      </c>
      <c r="F60" s="1121"/>
    </row>
    <row r="61" spans="1:10" ht="12.75" customHeight="1">
      <c r="A61" s="45" t="s">
        <v>388</v>
      </c>
    </row>
    <row r="62" spans="1:10" ht="12.75" customHeight="1">
      <c r="A62" s="1048" t="s">
        <v>1678</v>
      </c>
      <c r="J62" s="997"/>
    </row>
    <row r="63" spans="1:10" s="997" customFormat="1" ht="12.75" customHeight="1">
      <c r="A63" s="1049" t="s">
        <v>1679</v>
      </c>
      <c r="C63" s="254"/>
      <c r="J63" s="1049"/>
    </row>
    <row r="64" spans="1:10" s="997" customFormat="1" ht="12.75" customHeight="1">
      <c r="A64" s="1048" t="s">
        <v>1680</v>
      </c>
      <c r="C64" s="254"/>
    </row>
    <row r="65" spans="1:7" s="997" customFormat="1" ht="12.75" customHeight="1">
      <c r="A65" s="1048" t="s">
        <v>1684</v>
      </c>
      <c r="C65" s="254"/>
    </row>
    <row r="66" spans="1:7" s="997" customFormat="1" ht="12.75" customHeight="1">
      <c r="A66" s="1124" t="s">
        <v>1685</v>
      </c>
      <c r="B66" s="309"/>
      <c r="C66" s="254"/>
      <c r="D66" s="309"/>
      <c r="E66" s="309"/>
      <c r="F66" s="309"/>
      <c r="G66" s="309"/>
    </row>
    <row r="67" spans="1:7" s="997" customFormat="1" ht="12.75" customHeight="1">
      <c r="A67" s="1049"/>
      <c r="B67" s="309"/>
      <c r="C67" s="254"/>
      <c r="D67" s="309"/>
      <c r="E67" s="309"/>
      <c r="F67" s="309"/>
      <c r="G67" s="309"/>
    </row>
    <row r="68" spans="1:7" ht="12.75" customHeight="1">
      <c r="A68" s="124" t="s">
        <v>679</v>
      </c>
      <c r="G68" s="142" t="s">
        <v>1661</v>
      </c>
    </row>
    <row r="69" spans="1:7" ht="12.75" customHeight="1">
      <c r="A69" s="492" t="s">
        <v>775</v>
      </c>
      <c r="G69" s="494" t="s">
        <v>1662</v>
      </c>
    </row>
    <row r="70" spans="1:7" ht="12.75" customHeight="1">
      <c r="A70" s="67"/>
    </row>
    <row r="71" spans="1:7" ht="12.75" customHeight="1">
      <c r="A71" s="45"/>
      <c r="G71" s="905" t="s">
        <v>1280</v>
      </c>
    </row>
    <row r="72" spans="1:7" ht="47.25" customHeight="1">
      <c r="A72" s="545" t="s">
        <v>389</v>
      </c>
      <c r="B72" s="524" t="s">
        <v>368</v>
      </c>
      <c r="C72" s="524" t="s">
        <v>369</v>
      </c>
      <c r="D72" s="545" t="s">
        <v>370</v>
      </c>
      <c r="E72" s="545"/>
      <c r="F72" s="545" t="s">
        <v>371</v>
      </c>
      <c r="G72" s="545" t="s">
        <v>372</v>
      </c>
    </row>
    <row r="73" spans="1:7">
      <c r="A73" s="104" t="s">
        <v>145</v>
      </c>
      <c r="B73" s="99">
        <v>8269700991</v>
      </c>
      <c r="C73" s="258" t="s">
        <v>152</v>
      </c>
      <c r="D73" s="104" t="s">
        <v>780</v>
      </c>
      <c r="E73" s="104"/>
      <c r="F73" s="105">
        <v>526094652.48000002</v>
      </c>
      <c r="G73" s="102">
        <v>136.80779999999999</v>
      </c>
    </row>
    <row r="74" spans="1:7">
      <c r="A74" s="21" t="s">
        <v>285</v>
      </c>
      <c r="G74" s="202"/>
    </row>
    <row r="75" spans="1:7">
      <c r="A75" s="138" t="s">
        <v>390</v>
      </c>
    </row>
    <row r="76" spans="1:7" ht="12.75" customHeight="1">
      <c r="A76" s="144" t="s">
        <v>106</v>
      </c>
      <c r="B76" s="164"/>
      <c r="C76" s="164"/>
      <c r="D76" s="164"/>
      <c r="E76" s="201"/>
      <c r="F76" s="164"/>
      <c r="G76" s="164"/>
    </row>
    <row r="77" spans="1:7" ht="21.75" customHeight="1">
      <c r="A77" s="1264" t="s">
        <v>107</v>
      </c>
      <c r="B77" s="1264"/>
      <c r="C77" s="1264"/>
      <c r="D77" s="1264"/>
      <c r="E77" s="1264"/>
      <c r="F77" s="1264"/>
      <c r="G77" s="1264"/>
    </row>
    <row r="78" spans="1:7" ht="12.75" customHeight="1">
      <c r="A78" s="52"/>
    </row>
    <row r="79" spans="1:7" ht="12.75" customHeight="1">
      <c r="A79" s="130" t="s">
        <v>680</v>
      </c>
      <c r="F79" s="131"/>
      <c r="G79" s="142" t="s">
        <v>1661</v>
      </c>
    </row>
    <row r="80" spans="1:7" ht="12.75" customHeight="1">
      <c r="A80" s="495" t="s">
        <v>1226</v>
      </c>
      <c r="F80" s="53"/>
      <c r="G80" s="494" t="s">
        <v>1662</v>
      </c>
    </row>
    <row r="81" spans="1:7" ht="12.75" customHeight="1"/>
    <row r="82" spans="1:7" ht="12.75" customHeight="1">
      <c r="G82" s="905" t="s">
        <v>1280</v>
      </c>
    </row>
    <row r="83" spans="1:7" ht="35.25" customHeight="1">
      <c r="A83" s="545" t="s">
        <v>771</v>
      </c>
      <c r="B83" s="524" t="s">
        <v>379</v>
      </c>
      <c r="C83" s="524" t="s">
        <v>369</v>
      </c>
      <c r="D83" s="545" t="s">
        <v>370</v>
      </c>
      <c r="E83" s="545"/>
      <c r="F83" s="545" t="s">
        <v>371</v>
      </c>
      <c r="G83" s="524" t="s">
        <v>382</v>
      </c>
    </row>
    <row r="84" spans="1:7" s="243" customFormat="1">
      <c r="A84" s="108" t="s">
        <v>1230</v>
      </c>
      <c r="B84" s="171" t="s">
        <v>1234</v>
      </c>
      <c r="C84" s="259" t="s">
        <v>1235</v>
      </c>
      <c r="D84" s="108" t="s">
        <v>1231</v>
      </c>
      <c r="E84" s="108"/>
      <c r="F84" s="109">
        <v>34151957.579999998</v>
      </c>
      <c r="G84" s="110">
        <v>5.28E-2</v>
      </c>
    </row>
    <row r="85" spans="1:7" ht="12.75" customHeight="1">
      <c r="A85" s="108" t="s">
        <v>1168</v>
      </c>
      <c r="B85" s="171" t="s">
        <v>1227</v>
      </c>
      <c r="C85" s="259" t="s">
        <v>1228</v>
      </c>
      <c r="D85" s="108" t="s">
        <v>1169</v>
      </c>
      <c r="E85" s="108"/>
      <c r="F85" s="109">
        <v>37024843.840000004</v>
      </c>
      <c r="G85" s="110">
        <v>73.617800000000003</v>
      </c>
    </row>
    <row r="86" spans="1:7" s="243" customFormat="1" ht="12.75" customHeight="1">
      <c r="A86" s="530" t="s">
        <v>387</v>
      </c>
      <c r="B86" s="542"/>
      <c r="C86" s="543"/>
      <c r="D86" s="542"/>
      <c r="E86" s="542"/>
      <c r="F86" s="546">
        <f>SUM(F82:F85)</f>
        <v>71176801.420000002</v>
      </c>
      <c r="G86" s="547"/>
    </row>
    <row r="87" spans="1:7" ht="12.75" customHeight="1">
      <c r="A87" s="40" t="s">
        <v>391</v>
      </c>
    </row>
    <row r="88" spans="1:7" ht="12.75" customHeight="1">
      <c r="A88" s="45" t="s">
        <v>388</v>
      </c>
    </row>
    <row r="89" spans="1:7" ht="12.75" customHeight="1"/>
    <row r="90" spans="1:7" ht="12.75" customHeight="1">
      <c r="A90" s="130" t="s">
        <v>773</v>
      </c>
      <c r="F90" s="131"/>
      <c r="G90" s="142" t="s">
        <v>1552</v>
      </c>
    </row>
    <row r="91" spans="1:7" ht="12.75" customHeight="1">
      <c r="A91" s="495" t="s">
        <v>774</v>
      </c>
      <c r="F91" s="53"/>
      <c r="G91" s="494" t="s">
        <v>1553</v>
      </c>
    </row>
    <row r="92" spans="1:7" ht="12.75" customHeight="1">
      <c r="A92" s="143"/>
    </row>
    <row r="93" spans="1:7" ht="12.75" customHeight="1">
      <c r="G93" s="905" t="s">
        <v>1280</v>
      </c>
    </row>
    <row r="94" spans="1:7" ht="21.75">
      <c r="A94" s="545" t="s">
        <v>392</v>
      </c>
      <c r="B94" s="524" t="s">
        <v>379</v>
      </c>
      <c r="C94" s="524" t="s">
        <v>369</v>
      </c>
      <c r="D94" s="545" t="s">
        <v>370</v>
      </c>
      <c r="E94" s="545"/>
      <c r="F94" s="545" t="s">
        <v>371</v>
      </c>
      <c r="G94" s="524" t="s">
        <v>382</v>
      </c>
    </row>
    <row r="95" spans="1:7" ht="12.75" customHeight="1">
      <c r="A95" s="108" t="s">
        <v>138</v>
      </c>
      <c r="B95" s="171"/>
      <c r="C95" s="259"/>
      <c r="D95" s="108"/>
      <c r="E95" s="108"/>
      <c r="F95" s="884" t="s">
        <v>138</v>
      </c>
      <c r="G95" s="885" t="s">
        <v>138</v>
      </c>
    </row>
    <row r="96" spans="1:7" ht="18.75" customHeight="1">
      <c r="A96" s="530" t="s">
        <v>387</v>
      </c>
      <c r="B96" s="542"/>
      <c r="C96" s="543"/>
      <c r="D96" s="542"/>
      <c r="E96" s="542"/>
      <c r="F96" s="546"/>
      <c r="G96" s="547"/>
    </row>
    <row r="97" spans="1:7" s="243" customFormat="1">
      <c r="A97" s="254" t="s">
        <v>1543</v>
      </c>
    </row>
    <row r="98" spans="1:7" ht="12.75" customHeight="1">
      <c r="A98" s="40" t="s">
        <v>391</v>
      </c>
    </row>
    <row r="99" spans="1:7" ht="12.75" customHeight="1">
      <c r="A99" s="45" t="s">
        <v>388</v>
      </c>
      <c r="F99" s="117"/>
    </row>
    <row r="100" spans="1:7" ht="12.75" customHeight="1">
      <c r="A100" s="491" t="s">
        <v>158</v>
      </c>
      <c r="D100" s="44"/>
    </row>
    <row r="101" spans="1:7">
      <c r="A101" s="144" t="s">
        <v>105</v>
      </c>
    </row>
    <row r="102" spans="1:7" ht="21" customHeight="1">
      <c r="A102" s="1265" t="s">
        <v>104</v>
      </c>
      <c r="B102" s="1265"/>
      <c r="C102" s="1265"/>
      <c r="D102" s="1265"/>
      <c r="E102" s="1265"/>
      <c r="F102" s="1265"/>
      <c r="G102" s="1265"/>
    </row>
    <row r="103" spans="1:7" ht="12.75" customHeight="1">
      <c r="A103" s="572" t="s">
        <v>81</v>
      </c>
      <c r="D103" s="44"/>
      <c r="G103" s="34" t="s">
        <v>951</v>
      </c>
    </row>
    <row r="104" spans="1:7" ht="12.75" customHeight="1">
      <c r="D104" s="44"/>
    </row>
    <row r="105" spans="1:7" ht="12.75" customHeight="1">
      <c r="A105" s="146"/>
      <c r="F105" s="117"/>
    </row>
    <row r="106" spans="1:7" ht="12.75" customHeight="1">
      <c r="A106" s="144"/>
      <c r="D106" s="44"/>
    </row>
    <row r="107" spans="1:7" ht="12.75" customHeight="1">
      <c r="A107" s="144"/>
      <c r="F107" s="117"/>
    </row>
    <row r="108" spans="1:7" ht="12.75" customHeight="1">
      <c r="A108" s="144"/>
    </row>
    <row r="109" spans="1:7" ht="12.75" customHeight="1">
      <c r="A109" s="145"/>
      <c r="F109" s="44"/>
    </row>
    <row r="110" spans="1:7" ht="12.75" customHeight="1">
      <c r="A110" s="145"/>
    </row>
    <row r="111" spans="1:7" ht="12.75" customHeight="1">
      <c r="A111" s="145"/>
    </row>
    <row r="112" spans="1:7" ht="12.75" customHeight="1">
      <c r="A112" s="145"/>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0"/>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6" t="s">
        <v>682</v>
      </c>
      <c r="G1" s="128" t="str">
        <f>Naslovnica!A20</f>
        <v>Listopad 2025.</v>
      </c>
      <c r="K1" s="243"/>
    </row>
    <row r="2" spans="1:11" ht="12.75" customHeight="1">
      <c r="A2" s="488" t="s">
        <v>683</v>
      </c>
      <c r="G2" s="489" t="str">
        <f>Naslovnica!A24</f>
        <v>October 2025</v>
      </c>
    </row>
    <row r="3" spans="1:11" ht="12.75" customHeight="1"/>
    <row r="4" spans="1:11" ht="12.75" customHeight="1">
      <c r="G4" s="13" t="s">
        <v>1280</v>
      </c>
    </row>
    <row r="5" spans="1:11" ht="33">
      <c r="A5" s="545" t="s">
        <v>367</v>
      </c>
      <c r="B5" s="524" t="s">
        <v>368</v>
      </c>
      <c r="C5" s="524" t="s">
        <v>369</v>
      </c>
      <c r="D5" s="545" t="s">
        <v>370</v>
      </c>
      <c r="E5" s="545" t="s">
        <v>140</v>
      </c>
      <c r="F5" s="545" t="s">
        <v>371</v>
      </c>
      <c r="G5" s="524" t="s">
        <v>382</v>
      </c>
    </row>
    <row r="6" spans="1:11">
      <c r="A6" s="104" t="s">
        <v>1699</v>
      </c>
      <c r="B6" s="171" t="s">
        <v>1387</v>
      </c>
      <c r="C6" s="100" t="s">
        <v>1388</v>
      </c>
      <c r="D6" s="104" t="s">
        <v>102</v>
      </c>
      <c r="E6" s="1005" t="s">
        <v>113</v>
      </c>
      <c r="F6" s="105">
        <v>2126574.5</v>
      </c>
      <c r="G6" s="149">
        <v>110.59</v>
      </c>
    </row>
    <row r="7" spans="1:11">
      <c r="A7" s="104"/>
      <c r="B7" s="171"/>
      <c r="C7" s="100"/>
      <c r="D7" s="104"/>
      <c r="E7" s="1005" t="s">
        <v>114</v>
      </c>
      <c r="F7" s="105">
        <v>84960.12</v>
      </c>
      <c r="G7" s="149">
        <v>107.47</v>
      </c>
    </row>
    <row r="8" spans="1:11">
      <c r="A8" s="104"/>
      <c r="B8" s="171"/>
      <c r="C8" s="100"/>
      <c r="D8" s="104"/>
      <c r="E8" s="1005" t="s">
        <v>115</v>
      </c>
      <c r="F8" s="105" t="s">
        <v>138</v>
      </c>
      <c r="G8" s="149" t="s">
        <v>138</v>
      </c>
    </row>
    <row r="9" spans="1:11">
      <c r="A9" s="104"/>
      <c r="B9" s="171"/>
      <c r="C9" s="100"/>
      <c r="D9" s="104"/>
      <c r="E9" s="1005" t="s">
        <v>1031</v>
      </c>
      <c r="F9" s="105" t="s">
        <v>138</v>
      </c>
      <c r="G9" s="149" t="s">
        <v>138</v>
      </c>
    </row>
    <row r="10" spans="1:11">
      <c r="A10" s="530" t="s">
        <v>364</v>
      </c>
      <c r="B10" s="541"/>
      <c r="C10" s="541"/>
      <c r="D10" s="548"/>
      <c r="E10" s="548"/>
      <c r="F10" s="549">
        <f>SUM(F6:F9)</f>
        <v>2211534.62</v>
      </c>
      <c r="G10" s="550"/>
    </row>
    <row r="11" spans="1:11" ht="12.75" customHeight="1">
      <c r="A11" s="21" t="s">
        <v>373</v>
      </c>
    </row>
    <row r="12" spans="1:11" ht="12.75" customHeight="1">
      <c r="A12" s="21" t="s">
        <v>1551</v>
      </c>
      <c r="F12" s="1047"/>
    </row>
    <row r="13" spans="1:11" ht="12.75" customHeight="1">
      <c r="A13" s="21"/>
    </row>
    <row r="14" spans="1:11" ht="12.75" customHeight="1">
      <c r="A14" s="126" t="s">
        <v>684</v>
      </c>
      <c r="G14" s="128" t="s">
        <v>1686</v>
      </c>
    </row>
    <row r="15" spans="1:11" ht="12.75" customHeight="1">
      <c r="A15" s="488" t="s">
        <v>685</v>
      </c>
      <c r="G15" s="489" t="s">
        <v>1687</v>
      </c>
    </row>
    <row r="16" spans="1:11" ht="12.75" customHeight="1"/>
    <row r="17" spans="1:7" ht="12.75" customHeight="1">
      <c r="G17" s="13" t="s">
        <v>1280</v>
      </c>
    </row>
    <row r="18" spans="1:7" ht="54.75">
      <c r="A18" s="545" t="s">
        <v>374</v>
      </c>
      <c r="B18" s="524" t="s">
        <v>368</v>
      </c>
      <c r="C18" s="524" t="s">
        <v>369</v>
      </c>
      <c r="D18" s="545" t="s">
        <v>370</v>
      </c>
      <c r="E18" s="545"/>
      <c r="F18" s="545" t="s">
        <v>371</v>
      </c>
      <c r="G18" s="545" t="s">
        <v>372</v>
      </c>
    </row>
    <row r="19" spans="1:7" ht="12.75" customHeight="1">
      <c r="A19" s="104" t="s">
        <v>137</v>
      </c>
      <c r="B19" s="171">
        <v>75111210338</v>
      </c>
      <c r="C19" s="258" t="s">
        <v>151</v>
      </c>
      <c r="D19" s="256" t="s">
        <v>139</v>
      </c>
      <c r="E19" s="256"/>
      <c r="F19" s="105">
        <v>10005594.140000001</v>
      </c>
      <c r="G19" s="149">
        <v>19.773900000000001</v>
      </c>
    </row>
    <row r="20" spans="1:7" ht="12.75" customHeight="1">
      <c r="A20" s="260" t="s">
        <v>1386</v>
      </c>
      <c r="B20" s="171" t="s">
        <v>160</v>
      </c>
      <c r="C20" s="258" t="s">
        <v>150</v>
      </c>
      <c r="D20" s="104" t="s">
        <v>163</v>
      </c>
      <c r="E20" s="104"/>
      <c r="F20" s="105">
        <v>18787281.600000001</v>
      </c>
      <c r="G20" s="149">
        <v>6.1756000000000002</v>
      </c>
    </row>
    <row r="21" spans="1:7">
      <c r="A21" s="530" t="s">
        <v>364</v>
      </c>
      <c r="B21" s="541"/>
      <c r="C21" s="541"/>
      <c r="D21" s="548"/>
      <c r="E21" s="548"/>
      <c r="F21" s="549">
        <f>SUM(F19:F20)</f>
        <v>28792875.740000002</v>
      </c>
      <c r="G21" s="550"/>
    </row>
    <row r="22" spans="1:7" ht="12.75" customHeight="1">
      <c r="A22" s="21" t="s">
        <v>375</v>
      </c>
    </row>
    <row r="23" spans="1:7" ht="12.75" customHeight="1">
      <c r="A23" s="55"/>
    </row>
    <row r="24" spans="1:7" ht="12.75" customHeight="1"/>
    <row r="25" spans="1:7" ht="12.75" customHeight="1">
      <c r="A25" s="127" t="s">
        <v>686</v>
      </c>
      <c r="G25" s="128" t="s">
        <v>1686</v>
      </c>
    </row>
    <row r="26" spans="1:7" ht="12.75" customHeight="1">
      <c r="A26" s="486" t="s">
        <v>687</v>
      </c>
      <c r="G26" s="489" t="s">
        <v>1687</v>
      </c>
    </row>
    <row r="27" spans="1:7" ht="12.75" customHeight="1"/>
    <row r="28" spans="1:7" ht="12.75" customHeight="1">
      <c r="G28" s="13" t="s">
        <v>1280</v>
      </c>
    </row>
    <row r="29" spans="1:7" ht="54.75">
      <c r="A29" s="545" t="s">
        <v>374</v>
      </c>
      <c r="B29" s="524" t="s">
        <v>368</v>
      </c>
      <c r="C29" s="524" t="s">
        <v>369</v>
      </c>
      <c r="D29" s="545" t="s">
        <v>370</v>
      </c>
      <c r="E29" s="545"/>
      <c r="F29" s="545" t="s">
        <v>371</v>
      </c>
      <c r="G29" s="545" t="s">
        <v>372</v>
      </c>
    </row>
    <row r="30" spans="1:7" ht="12.75" customHeight="1">
      <c r="A30" s="104" t="s">
        <v>138</v>
      </c>
      <c r="B30" s="171"/>
      <c r="C30" s="258"/>
      <c r="D30" s="260"/>
      <c r="E30" s="260"/>
      <c r="F30" s="105" t="s">
        <v>138</v>
      </c>
      <c r="G30" s="149" t="s">
        <v>138</v>
      </c>
    </row>
    <row r="31" spans="1:7" ht="12.75" customHeight="1">
      <c r="A31" s="21" t="s">
        <v>373</v>
      </c>
    </row>
    <row r="32" spans="1:7" ht="19.5" customHeight="1">
      <c r="A32" s="1266" t="s">
        <v>106</v>
      </c>
      <c r="B32" s="1266"/>
      <c r="C32" s="1266"/>
      <c r="D32" s="1266"/>
      <c r="E32" s="1004"/>
    </row>
    <row r="33" spans="1:7" ht="21.75" customHeight="1">
      <c r="A33" s="1264" t="s">
        <v>107</v>
      </c>
      <c r="B33" s="1264"/>
      <c r="C33" s="1264"/>
      <c r="D33" s="1264"/>
      <c r="E33" s="1003"/>
      <c r="F33" s="52"/>
      <c r="G33" s="52"/>
    </row>
    <row r="34" spans="1:7" ht="12.75" customHeight="1">
      <c r="A34" s="728"/>
    </row>
    <row r="35" spans="1:7" ht="12.75" customHeight="1"/>
    <row r="36" spans="1:7" ht="12.75" customHeight="1">
      <c r="A36" s="129" t="s">
        <v>688</v>
      </c>
      <c r="G36" s="122" t="str">
        <f>Naslovnica!A20</f>
        <v>Listopad 2025.</v>
      </c>
    </row>
    <row r="37" spans="1:7" ht="12.75" customHeight="1">
      <c r="A37" s="486" t="s">
        <v>689</v>
      </c>
      <c r="G37" s="490" t="str">
        <f>Naslovnica!A24</f>
        <v>October 2025</v>
      </c>
    </row>
    <row r="38" spans="1:7" ht="12.75" customHeight="1"/>
    <row r="39" spans="1:7" ht="12.75" customHeight="1">
      <c r="F39" s="13"/>
      <c r="G39" s="13" t="s">
        <v>1280</v>
      </c>
    </row>
    <row r="40" spans="1:7" ht="33">
      <c r="A40" s="545" t="s">
        <v>376</v>
      </c>
      <c r="B40" s="524" t="s">
        <v>368</v>
      </c>
      <c r="C40" s="524" t="s">
        <v>369</v>
      </c>
      <c r="D40" s="545" t="s">
        <v>370</v>
      </c>
      <c r="E40" s="545"/>
      <c r="F40" s="545" t="s">
        <v>371</v>
      </c>
      <c r="G40" s="524" t="s">
        <v>382</v>
      </c>
    </row>
    <row r="41" spans="1:7" ht="22.5" customHeight="1">
      <c r="A41" s="106" t="s">
        <v>80</v>
      </c>
      <c r="B41" s="171">
        <v>39146857475</v>
      </c>
      <c r="C41" s="258" t="s">
        <v>153</v>
      </c>
      <c r="D41" s="240" t="s">
        <v>102</v>
      </c>
      <c r="E41" s="240"/>
      <c r="F41" s="107">
        <v>225879638.49000001</v>
      </c>
      <c r="G41" s="149">
        <v>131.2063</v>
      </c>
    </row>
    <row r="42" spans="1:7" ht="12.75" customHeight="1">
      <c r="A42" s="21" t="s">
        <v>373</v>
      </c>
      <c r="B42" s="247"/>
      <c r="C42" s="248"/>
      <c r="D42" s="249"/>
      <c r="E42" s="249"/>
      <c r="F42" s="250"/>
    </row>
    <row r="43" spans="1:7" ht="12.75" customHeight="1">
      <c r="A43" s="491" t="s">
        <v>159</v>
      </c>
      <c r="F43" s="875"/>
      <c r="G43" s="876"/>
    </row>
    <row r="44" spans="1:7" ht="12.75" customHeight="1">
      <c r="A44" s="140"/>
      <c r="D44" s="800"/>
      <c r="E44" s="800"/>
    </row>
    <row r="45" spans="1:7" ht="12.75" customHeight="1">
      <c r="A45" s="251"/>
      <c r="B45" s="165"/>
      <c r="C45" s="165"/>
      <c r="D45" s="165"/>
      <c r="E45" s="165"/>
      <c r="F45" s="860"/>
      <c r="G45" s="860"/>
    </row>
    <row r="46" spans="1:7" ht="12.75" customHeight="1">
      <c r="A46" s="257"/>
      <c r="B46" s="52"/>
      <c r="C46" s="52"/>
      <c r="D46" s="52"/>
      <c r="E46" s="52"/>
    </row>
    <row r="47" spans="1:7" ht="12.75" customHeight="1">
      <c r="A47" s="159"/>
    </row>
    <row r="48" spans="1:7" ht="12.75" customHeight="1"/>
    <row r="49" spans="1:7" ht="12.75" customHeight="1"/>
    <row r="50" spans="1:7" ht="12.75" customHeight="1">
      <c r="A50" s="567" t="s">
        <v>377</v>
      </c>
      <c r="B50" s="569"/>
      <c r="C50" s="569"/>
      <c r="D50" s="569"/>
      <c r="E50" s="569"/>
    </row>
    <row r="51" spans="1:7" ht="12.75" customHeight="1">
      <c r="A51" s="570" t="s">
        <v>162</v>
      </c>
      <c r="B51" s="569"/>
      <c r="C51" s="569"/>
      <c r="D51" s="569"/>
      <c r="E51" s="569"/>
    </row>
    <row r="52" spans="1:7" ht="12.75" customHeight="1">
      <c r="A52" s="572" t="s">
        <v>81</v>
      </c>
    </row>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c r="G63" s="34" t="s">
        <v>767</v>
      </c>
    </row>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sheetData>
  <mergeCells count="2">
    <mergeCell ref="A32:D32"/>
    <mergeCell ref="A33:D33"/>
  </mergeCells>
  <hyperlinks>
    <hyperlink ref="A52"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3" t="s">
        <v>646</v>
      </c>
      <c r="B1" s="564"/>
      <c r="C1" s="564"/>
      <c r="D1" s="473"/>
      <c r="E1" s="561"/>
      <c r="F1" s="179"/>
      <c r="G1" s="179"/>
      <c r="H1" s="179"/>
      <c r="I1" s="474" t="s">
        <v>1697</v>
      </c>
    </row>
    <row r="2" spans="1:27" ht="15" customHeight="1">
      <c r="A2" s="565" t="s">
        <v>647</v>
      </c>
      <c r="B2" s="564"/>
      <c r="C2" s="564"/>
      <c r="D2" s="473"/>
      <c r="E2" s="562"/>
      <c r="F2" s="179"/>
      <c r="G2" s="179"/>
      <c r="H2" s="179"/>
      <c r="I2" s="481" t="s">
        <v>1698</v>
      </c>
    </row>
    <row r="3" spans="1:27" ht="12.75" customHeight="1">
      <c r="A3" s="41" t="s">
        <v>800</v>
      </c>
    </row>
    <row r="4" spans="1:27" ht="12.75" customHeight="1"/>
    <row r="5" spans="1:27" ht="12.75" customHeight="1">
      <c r="A5" s="132" t="s">
        <v>648</v>
      </c>
    </row>
    <row r="6" spans="1:27" ht="12.75" customHeight="1">
      <c r="A6" s="482" t="s">
        <v>649</v>
      </c>
    </row>
    <row r="7" spans="1:27" ht="12.75" customHeight="1">
      <c r="J7" s="1270"/>
      <c r="K7" s="1270"/>
      <c r="L7" s="294"/>
      <c r="M7" s="294"/>
      <c r="N7" s="294"/>
      <c r="O7" s="294"/>
      <c r="P7" s="294"/>
    </row>
    <row r="8" spans="1:27" ht="16.5" customHeight="1">
      <c r="A8" s="1272" t="s">
        <v>354</v>
      </c>
      <c r="B8" s="1272"/>
      <c r="C8" s="404">
        <v>45930</v>
      </c>
      <c r="D8" s="294"/>
      <c r="E8" s="294"/>
      <c r="F8" s="294"/>
      <c r="G8" s="294"/>
      <c r="J8" s="1270"/>
      <c r="K8" s="1270"/>
      <c r="L8" s="295"/>
      <c r="M8" s="295"/>
      <c r="N8" s="295"/>
      <c r="O8" s="295"/>
      <c r="P8" s="295"/>
    </row>
    <row r="9" spans="1:27" ht="21.75" customHeight="1">
      <c r="A9" s="1273" t="s">
        <v>355</v>
      </c>
      <c r="B9" s="1273"/>
      <c r="C9" s="405">
        <v>15</v>
      </c>
      <c r="D9" s="294"/>
      <c r="E9" s="295"/>
      <c r="F9" s="295"/>
      <c r="G9" s="295"/>
    </row>
    <row r="10" spans="1:27" ht="12.75" customHeight="1">
      <c r="A10" s="16" t="s">
        <v>285</v>
      </c>
    </row>
    <row r="11" spans="1:27" ht="12.75" customHeight="1"/>
    <row r="12" spans="1:27" ht="12.75" customHeight="1">
      <c r="A12" s="132" t="s">
        <v>650</v>
      </c>
    </row>
    <row r="13" spans="1:27" ht="12.75" customHeight="1">
      <c r="A13" s="482" t="s">
        <v>651</v>
      </c>
      <c r="Z13" s="63"/>
      <c r="AA13" s="63"/>
    </row>
    <row r="14" spans="1:27" s="243" customFormat="1" ht="12.75" customHeight="1">
      <c r="A14" s="42"/>
      <c r="F14" s="179"/>
      <c r="I14" s="13" t="s">
        <v>1270</v>
      </c>
      <c r="Y14" s="63"/>
      <c r="Z14" s="63"/>
      <c r="AA14" s="63"/>
    </row>
    <row r="15" spans="1:27" s="243" customFormat="1" ht="22.5" customHeight="1">
      <c r="A15" s="406"/>
      <c r="B15" s="1269" t="s">
        <v>356</v>
      </c>
      <c r="C15" s="1269"/>
      <c r="D15" s="1269"/>
      <c r="E15" s="1269"/>
      <c r="F15" s="1269" t="s">
        <v>295</v>
      </c>
      <c r="G15" s="1269"/>
      <c r="H15" s="1269"/>
      <c r="I15" s="1269"/>
      <c r="Y15" s="63"/>
      <c r="Z15" s="63"/>
      <c r="AA15" s="63"/>
    </row>
    <row r="16" spans="1:27" ht="135" customHeight="1">
      <c r="A16" s="1271" t="s">
        <v>357</v>
      </c>
      <c r="B16" s="729" t="s">
        <v>734</v>
      </c>
      <c r="C16" s="1268" t="s">
        <v>358</v>
      </c>
      <c r="D16" s="729" t="s">
        <v>359</v>
      </c>
      <c r="E16" s="1268" t="s">
        <v>358</v>
      </c>
      <c r="F16" s="729" t="s">
        <v>735</v>
      </c>
      <c r="G16" s="1268" t="s">
        <v>360</v>
      </c>
      <c r="H16" s="729" t="s">
        <v>732</v>
      </c>
      <c r="I16" s="1268" t="s">
        <v>360</v>
      </c>
    </row>
    <row r="17" spans="1:16" ht="15.75" customHeight="1">
      <c r="A17" s="1271"/>
      <c r="B17" s="404">
        <v>45930</v>
      </c>
      <c r="C17" s="1268"/>
      <c r="D17" s="404">
        <v>45930</v>
      </c>
      <c r="E17" s="1268"/>
      <c r="F17" s="456" t="s">
        <v>1700</v>
      </c>
      <c r="G17" s="1268"/>
      <c r="H17" s="456" t="s">
        <v>1700</v>
      </c>
      <c r="I17" s="1268"/>
      <c r="J17" s="1270"/>
      <c r="K17" s="207"/>
      <c r="L17" s="296"/>
      <c r="M17" s="207"/>
      <c r="N17" s="297"/>
      <c r="O17" s="243"/>
    </row>
    <row r="18" spans="1:16" ht="16.5" customHeight="1">
      <c r="A18" s="407" t="s">
        <v>361</v>
      </c>
      <c r="B18" s="408">
        <v>42294</v>
      </c>
      <c r="C18" s="409">
        <v>2.1322836927386443E-2</v>
      </c>
      <c r="D18" s="408">
        <v>482364.98053000006</v>
      </c>
      <c r="E18" s="409">
        <v>5.9093804672238088E-3</v>
      </c>
      <c r="F18" s="408">
        <v>12468</v>
      </c>
      <c r="G18" s="409">
        <v>-1.6796782588123966E-2</v>
      </c>
      <c r="H18" s="408">
        <v>213517.5655</v>
      </c>
      <c r="I18" s="411">
        <v>-0.11582475554427515</v>
      </c>
      <c r="J18" s="1270"/>
      <c r="K18" s="298"/>
      <c r="L18" s="299"/>
      <c r="M18" s="298"/>
      <c r="N18" s="299"/>
      <c r="O18" s="243"/>
    </row>
    <row r="19" spans="1:16" ht="16.5" customHeight="1">
      <c r="A19" s="407" t="s">
        <v>362</v>
      </c>
      <c r="B19" s="408">
        <v>157598</v>
      </c>
      <c r="C19" s="409">
        <v>8.8534327945848867E-2</v>
      </c>
      <c r="D19" s="408">
        <v>3456377.4953199998</v>
      </c>
      <c r="E19" s="409">
        <v>0.13337641370295183</v>
      </c>
      <c r="F19" s="408">
        <v>43024</v>
      </c>
      <c r="G19" s="409">
        <v>4.2980776223606701E-2</v>
      </c>
      <c r="H19" s="408">
        <v>1381246.2097999998</v>
      </c>
      <c r="I19" s="411">
        <v>3.8264064724639418E-2</v>
      </c>
      <c r="J19" s="41"/>
      <c r="K19" s="300"/>
      <c r="L19" s="301"/>
      <c r="M19" s="300"/>
      <c r="N19" s="302"/>
      <c r="O19" s="243"/>
    </row>
    <row r="20" spans="1:16" ht="16.5" customHeight="1">
      <c r="A20" s="407" t="s">
        <v>363</v>
      </c>
      <c r="B20" s="408">
        <v>3</v>
      </c>
      <c r="C20" s="409">
        <v>0</v>
      </c>
      <c r="D20" s="408">
        <v>0</v>
      </c>
      <c r="E20" s="409">
        <v>0</v>
      </c>
      <c r="F20" s="408"/>
      <c r="G20" s="409"/>
      <c r="H20" s="408"/>
      <c r="I20" s="410"/>
      <c r="J20" s="41"/>
      <c r="K20" s="300"/>
      <c r="L20" s="301"/>
      <c r="M20" s="300"/>
      <c r="N20" s="302"/>
      <c r="O20" s="243"/>
    </row>
    <row r="21" spans="1:16" ht="16.5" customHeight="1">
      <c r="A21" s="412" t="s">
        <v>364</v>
      </c>
      <c r="B21" s="413">
        <v>199895</v>
      </c>
      <c r="C21" s="414">
        <v>7.358454085523701E-2</v>
      </c>
      <c r="D21" s="413">
        <v>3938742.47585</v>
      </c>
      <c r="E21" s="414">
        <v>0.11605659184578597</v>
      </c>
      <c r="F21" s="413">
        <v>55492</v>
      </c>
      <c r="G21" s="414">
        <v>2.8925313357561374E-2</v>
      </c>
      <c r="H21" s="413">
        <v>1594763.7752999999</v>
      </c>
      <c r="I21" s="415">
        <v>1.4590651322899531E-2</v>
      </c>
      <c r="J21" s="41"/>
      <c r="K21" s="300"/>
      <c r="L21" s="301"/>
      <c r="M21" s="300"/>
      <c r="N21" s="302"/>
      <c r="O21" s="243"/>
    </row>
    <row r="22" spans="1:16" ht="12.75" customHeight="1">
      <c r="A22" s="16" t="s">
        <v>365</v>
      </c>
      <c r="H22" s="117"/>
      <c r="I22" s="75"/>
      <c r="J22" s="117"/>
    </row>
    <row r="23" spans="1:16" ht="49.5" customHeight="1">
      <c r="A23" s="1274" t="s">
        <v>366</v>
      </c>
      <c r="B23" s="1274"/>
      <c r="C23" s="1274"/>
      <c r="D23" s="1274"/>
      <c r="E23" s="1274"/>
      <c r="F23" s="1274"/>
      <c r="G23" s="1274"/>
      <c r="H23" s="1274"/>
      <c r="I23" s="1274"/>
    </row>
    <row r="24" spans="1:16" ht="56.25" customHeight="1">
      <c r="A24" s="1274" t="s">
        <v>733</v>
      </c>
      <c r="B24" s="1274"/>
      <c r="C24" s="1274"/>
      <c r="D24" s="1274"/>
      <c r="E24" s="1274"/>
      <c r="F24" s="1274"/>
      <c r="G24" s="1274"/>
      <c r="H24" s="1274"/>
      <c r="I24" s="1274"/>
    </row>
    <row r="25" spans="1:16" ht="23.25" customHeight="1">
      <c r="A25" s="1267" t="s">
        <v>317</v>
      </c>
      <c r="B25" s="1267"/>
      <c r="C25" s="1267"/>
      <c r="D25" s="1267"/>
      <c r="E25" s="1267"/>
      <c r="F25" s="1267"/>
      <c r="G25" s="1267"/>
      <c r="H25" s="1267"/>
      <c r="I25" s="1267"/>
      <c r="J25" s="139"/>
      <c r="K25" s="69"/>
      <c r="L25" s="69"/>
      <c r="M25" s="69"/>
      <c r="N25" s="69"/>
      <c r="O25" s="69"/>
      <c r="P25" s="69"/>
    </row>
    <row r="26" spans="1:16">
      <c r="A26" s="139"/>
      <c r="B26" s="69"/>
      <c r="C26" s="69"/>
      <c r="D26" s="69"/>
      <c r="E26" s="69"/>
      <c r="F26" s="69"/>
      <c r="G26" s="69"/>
    </row>
    <row r="27" spans="1:16" ht="12.75" customHeight="1">
      <c r="A27" s="572" t="s">
        <v>81</v>
      </c>
    </row>
    <row r="28" spans="1:16" ht="12.75" customHeight="1"/>
    <row r="29" spans="1:16" ht="12.75" customHeight="1"/>
    <row r="30" spans="1:16" ht="12.75" customHeight="1"/>
    <row r="31" spans="1:16" ht="12.75" customHeight="1"/>
    <row r="32" spans="1:16" ht="12.75" customHeight="1">
      <c r="I32" s="34" t="s">
        <v>1634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3" customWidth="1"/>
    <col min="3" max="3" width="15" style="243" customWidth="1"/>
    <col min="4" max="4" width="12.140625" customWidth="1"/>
    <col min="5" max="8" width="10" customWidth="1"/>
    <col min="9" max="9" width="11" bestFit="1" customWidth="1"/>
    <col min="10" max="19" width="10" customWidth="1"/>
  </cols>
  <sheetData>
    <row r="1" spans="1:20" ht="18">
      <c r="A1" s="620" t="s">
        <v>882</v>
      </c>
      <c r="B1" s="620"/>
      <c r="C1" s="620"/>
      <c r="D1" s="519"/>
      <c r="E1" s="519"/>
      <c r="F1" s="519"/>
      <c r="G1" s="519"/>
      <c r="H1" s="519"/>
      <c r="I1" s="519"/>
      <c r="J1" s="519"/>
      <c r="K1" s="519"/>
      <c r="L1" s="519"/>
      <c r="M1" s="519"/>
      <c r="N1" s="519"/>
      <c r="O1" s="519"/>
      <c r="P1" s="519"/>
      <c r="Q1" s="519"/>
      <c r="R1" s="519"/>
      <c r="S1" s="519"/>
    </row>
    <row r="2" spans="1:20" ht="16.5">
      <c r="A2" s="621" t="s">
        <v>883</v>
      </c>
      <c r="B2" s="621"/>
      <c r="C2" s="621"/>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5" t="s">
        <v>608</v>
      </c>
      <c r="B4" s="135"/>
      <c r="C4" s="135"/>
      <c r="D4" s="317"/>
      <c r="E4" s="5"/>
      <c r="F4" s="6"/>
      <c r="G4" s="987"/>
      <c r="S4" s="122" t="str">
        <f>Naslovnica!A20</f>
        <v>Listopad 2025.</v>
      </c>
    </row>
    <row r="5" spans="1:20" ht="12.75" customHeight="1">
      <c r="A5" s="512" t="s">
        <v>858</v>
      </c>
      <c r="B5" s="512"/>
      <c r="C5" s="512"/>
      <c r="D5" s="318"/>
      <c r="E5" s="8"/>
      <c r="F5" s="9"/>
      <c r="G5" s="10"/>
      <c r="S5" s="490" t="str">
        <f>Naslovnica!A24</f>
        <v>October 2025</v>
      </c>
    </row>
    <row r="6" spans="1:20" ht="12.75" customHeight="1">
      <c r="E6" s="243"/>
    </row>
    <row r="7" spans="1:20" ht="12.75" customHeight="1">
      <c r="A7" s="1149"/>
      <c r="B7" s="1149"/>
      <c r="C7" s="1149"/>
      <c r="D7" s="1155" t="s">
        <v>19</v>
      </c>
      <c r="E7" s="1155"/>
      <c r="F7" s="1155"/>
      <c r="G7" s="1155" t="s">
        <v>20</v>
      </c>
      <c r="H7" s="1155"/>
      <c r="I7" s="1155"/>
      <c r="J7" s="1155" t="s">
        <v>21</v>
      </c>
      <c r="K7" s="1155"/>
      <c r="L7" s="1155"/>
      <c r="M7" s="1155" t="s">
        <v>22</v>
      </c>
      <c r="N7" s="1155"/>
      <c r="O7" s="1155"/>
      <c r="P7" s="1155" t="s">
        <v>573</v>
      </c>
      <c r="Q7" s="1155"/>
      <c r="R7" s="1155"/>
      <c r="S7" s="1155" t="s">
        <v>446</v>
      </c>
    </row>
    <row r="8" spans="1:20" ht="15" customHeight="1">
      <c r="A8" s="1150"/>
      <c r="B8" s="1150"/>
      <c r="C8" s="1150"/>
      <c r="D8" s="1156" t="s">
        <v>571</v>
      </c>
      <c r="E8" s="1157"/>
      <c r="F8" s="1157"/>
      <c r="G8" s="1156" t="s">
        <v>572</v>
      </c>
      <c r="H8" s="1157"/>
      <c r="I8" s="1157"/>
      <c r="J8" s="1156" t="s">
        <v>571</v>
      </c>
      <c r="K8" s="1157"/>
      <c r="L8" s="1157"/>
      <c r="M8" s="1156" t="s">
        <v>571</v>
      </c>
      <c r="N8" s="1157"/>
      <c r="O8" s="1157"/>
      <c r="P8" s="1156" t="s">
        <v>571</v>
      </c>
      <c r="Q8" s="1157"/>
      <c r="R8" s="1157"/>
      <c r="S8" s="1149"/>
    </row>
    <row r="9" spans="1:20">
      <c r="A9" s="1150" t="s">
        <v>570</v>
      </c>
      <c r="B9" s="1150"/>
      <c r="C9" s="1150"/>
      <c r="D9" s="623" t="s">
        <v>113</v>
      </c>
      <c r="E9" s="623" t="s">
        <v>114</v>
      </c>
      <c r="F9" s="623" t="s">
        <v>115</v>
      </c>
      <c r="G9" s="623" t="s">
        <v>113</v>
      </c>
      <c r="H9" s="623" t="s">
        <v>114</v>
      </c>
      <c r="I9" s="623" t="s">
        <v>115</v>
      </c>
      <c r="J9" s="623" t="s">
        <v>113</v>
      </c>
      <c r="K9" s="623" t="s">
        <v>114</v>
      </c>
      <c r="L9" s="623" t="s">
        <v>115</v>
      </c>
      <c r="M9" s="623" t="s">
        <v>113</v>
      </c>
      <c r="N9" s="623" t="s">
        <v>114</v>
      </c>
      <c r="O9" s="623" t="s">
        <v>115</v>
      </c>
      <c r="P9" s="623" t="s">
        <v>113</v>
      </c>
      <c r="Q9" s="623" t="s">
        <v>114</v>
      </c>
      <c r="R9" s="623" t="s">
        <v>115</v>
      </c>
      <c r="S9" s="1149"/>
    </row>
    <row r="10" spans="1:20" s="309" customFormat="1" ht="22.5" customHeight="1">
      <c r="A10" s="1143" t="s">
        <v>574</v>
      </c>
      <c r="B10" s="1143"/>
      <c r="C10" s="1143"/>
      <c r="D10" s="625">
        <v>118375</v>
      </c>
      <c r="E10" s="625">
        <v>607393</v>
      </c>
      <c r="F10" s="625">
        <v>31298</v>
      </c>
      <c r="G10" s="625">
        <v>105484</v>
      </c>
      <c r="H10" s="625">
        <v>318731</v>
      </c>
      <c r="I10" s="625">
        <v>11399</v>
      </c>
      <c r="J10" s="625">
        <v>158936</v>
      </c>
      <c r="K10" s="625">
        <v>344730</v>
      </c>
      <c r="L10" s="625">
        <v>15593</v>
      </c>
      <c r="M10" s="625">
        <v>119403</v>
      </c>
      <c r="N10" s="625">
        <v>529293</v>
      </c>
      <c r="O10" s="625">
        <v>27125</v>
      </c>
      <c r="P10" s="625">
        <v>502198</v>
      </c>
      <c r="Q10" s="625">
        <v>1800147</v>
      </c>
      <c r="R10" s="625">
        <v>85415</v>
      </c>
      <c r="S10" s="625">
        <v>2387760</v>
      </c>
    </row>
    <row r="11" spans="1:20" ht="21.75" customHeight="1">
      <c r="A11" s="1145" t="s">
        <v>575</v>
      </c>
      <c r="B11" s="1145"/>
      <c r="C11" s="1145"/>
      <c r="D11" s="624">
        <v>4.9575753007002378E-2</v>
      </c>
      <c r="E11" s="624">
        <v>0.2543777431567662</v>
      </c>
      <c r="F11" s="624">
        <v>1.3107682514155526E-2</v>
      </c>
      <c r="G11" s="624">
        <v>4.4176969209635812E-2</v>
      </c>
      <c r="H11" s="624">
        <v>0.13348535866251215</v>
      </c>
      <c r="I11" s="624">
        <v>4.7739303782624717E-3</v>
      </c>
      <c r="J11" s="624">
        <v>6.6562803631855794E-2</v>
      </c>
      <c r="K11" s="624">
        <v>0.14437380641270481</v>
      </c>
      <c r="L11" s="624">
        <v>6.5303883137333733E-3</v>
      </c>
      <c r="M11" s="624">
        <v>5.000628203839582E-2</v>
      </c>
      <c r="N11" s="624">
        <v>0.22166926324253694</v>
      </c>
      <c r="O11" s="624">
        <v>1.1360019432438771E-2</v>
      </c>
      <c r="P11" s="624">
        <v>0.21032180788688981</v>
      </c>
      <c r="Q11" s="624">
        <v>0.7539061714745201</v>
      </c>
      <c r="R11" s="624">
        <v>3.5772020638590141E-2</v>
      </c>
      <c r="S11" s="624">
        <v>1</v>
      </c>
    </row>
    <row r="12" spans="1:20" ht="22.5" customHeight="1">
      <c r="A12" s="1148" t="s">
        <v>576</v>
      </c>
      <c r="B12" s="1148"/>
      <c r="C12" s="1148"/>
      <c r="D12" s="310">
        <v>54</v>
      </c>
      <c r="E12" s="310">
        <v>73</v>
      </c>
      <c r="F12" s="310">
        <v>12</v>
      </c>
      <c r="G12" s="310">
        <v>89</v>
      </c>
      <c r="H12" s="310">
        <v>91</v>
      </c>
      <c r="I12" s="310">
        <v>7</v>
      </c>
      <c r="J12" s="310">
        <v>164</v>
      </c>
      <c r="K12" s="310">
        <v>88</v>
      </c>
      <c r="L12" s="310">
        <v>9</v>
      </c>
      <c r="M12" s="310">
        <v>25</v>
      </c>
      <c r="N12" s="310">
        <v>62</v>
      </c>
      <c r="O12" s="310">
        <v>4</v>
      </c>
      <c r="P12" s="310">
        <v>332</v>
      </c>
      <c r="Q12" s="310">
        <v>314</v>
      </c>
      <c r="R12" s="310">
        <v>32</v>
      </c>
      <c r="S12" s="310">
        <v>678</v>
      </c>
    </row>
    <row r="13" spans="1:20" ht="22.5" customHeight="1">
      <c r="A13" s="1148" t="s">
        <v>577</v>
      </c>
      <c r="B13" s="1148"/>
      <c r="C13" s="1148"/>
      <c r="D13" s="310">
        <v>0</v>
      </c>
      <c r="E13" s="310">
        <v>0</v>
      </c>
      <c r="F13" s="310">
        <v>0</v>
      </c>
      <c r="G13" s="310">
        <v>0</v>
      </c>
      <c r="H13" s="310">
        <v>0</v>
      </c>
      <c r="I13" s="310">
        <v>0</v>
      </c>
      <c r="J13" s="310">
        <v>0</v>
      </c>
      <c r="K13" s="310">
        <v>0</v>
      </c>
      <c r="L13" s="310">
        <v>0</v>
      </c>
      <c r="M13" s="310">
        <v>0</v>
      </c>
      <c r="N13" s="310">
        <v>0</v>
      </c>
      <c r="O13" s="310">
        <v>0</v>
      </c>
      <c r="P13" s="310">
        <v>0</v>
      </c>
      <c r="Q13" s="310">
        <v>0</v>
      </c>
      <c r="R13" s="310">
        <v>0</v>
      </c>
      <c r="S13" s="310">
        <v>0</v>
      </c>
    </row>
    <row r="14" spans="1:20" ht="22.5" customHeight="1">
      <c r="A14" s="1148" t="s">
        <v>578</v>
      </c>
      <c r="B14" s="1148"/>
      <c r="C14" s="1148"/>
      <c r="D14" s="310">
        <v>1045</v>
      </c>
      <c r="E14" s="310">
        <v>0</v>
      </c>
      <c r="F14" s="310">
        <v>0</v>
      </c>
      <c r="G14" s="310">
        <v>1045</v>
      </c>
      <c r="H14" s="310">
        <v>0</v>
      </c>
      <c r="I14" s="310">
        <v>0</v>
      </c>
      <c r="J14" s="310">
        <v>2092</v>
      </c>
      <c r="K14" s="310">
        <v>0</v>
      </c>
      <c r="L14" s="310">
        <v>0</v>
      </c>
      <c r="M14" s="310">
        <v>1045</v>
      </c>
      <c r="N14" s="310">
        <v>0</v>
      </c>
      <c r="O14" s="310">
        <v>0</v>
      </c>
      <c r="P14" s="310">
        <v>5227</v>
      </c>
      <c r="Q14" s="310">
        <v>0</v>
      </c>
      <c r="R14" s="310">
        <v>0</v>
      </c>
      <c r="S14" s="310">
        <v>5227</v>
      </c>
      <c r="T14" s="75"/>
    </row>
    <row r="15" spans="1:20" ht="21.75" customHeight="1">
      <c r="A15" s="1145" t="s">
        <v>579</v>
      </c>
      <c r="B15" s="1145"/>
      <c r="C15" s="1145"/>
      <c r="D15" s="628">
        <v>1099</v>
      </c>
      <c r="E15" s="628">
        <v>73</v>
      </c>
      <c r="F15" s="628">
        <v>12</v>
      </c>
      <c r="G15" s="628">
        <v>1134</v>
      </c>
      <c r="H15" s="628">
        <v>91</v>
      </c>
      <c r="I15" s="628">
        <v>7</v>
      </c>
      <c r="J15" s="628">
        <v>2256</v>
      </c>
      <c r="K15" s="628">
        <v>88</v>
      </c>
      <c r="L15" s="628">
        <v>9</v>
      </c>
      <c r="M15" s="628">
        <v>1070</v>
      </c>
      <c r="N15" s="628">
        <v>62</v>
      </c>
      <c r="O15" s="628">
        <v>4</v>
      </c>
      <c r="P15" s="628">
        <v>5559</v>
      </c>
      <c r="Q15" s="628">
        <v>314</v>
      </c>
      <c r="R15" s="628">
        <v>32</v>
      </c>
      <c r="S15" s="628">
        <v>5905</v>
      </c>
    </row>
    <row r="16" spans="1:20" ht="22.5" customHeight="1">
      <c r="A16" s="1146" t="s">
        <v>580</v>
      </c>
      <c r="B16" s="1146"/>
      <c r="C16" s="1146"/>
      <c r="D16" s="156">
        <v>11</v>
      </c>
      <c r="E16" s="156">
        <v>48</v>
      </c>
      <c r="F16" s="156">
        <v>7</v>
      </c>
      <c r="G16" s="156">
        <v>7</v>
      </c>
      <c r="H16" s="156">
        <v>62</v>
      </c>
      <c r="I16" s="156">
        <v>2</v>
      </c>
      <c r="J16" s="156">
        <v>10</v>
      </c>
      <c r="K16" s="156">
        <v>100</v>
      </c>
      <c r="L16" s="156">
        <v>3</v>
      </c>
      <c r="M16" s="156">
        <v>5</v>
      </c>
      <c r="N16" s="156">
        <v>37</v>
      </c>
      <c r="O16" s="156">
        <v>3</v>
      </c>
      <c r="P16" s="156">
        <v>33</v>
      </c>
      <c r="Q16" s="156">
        <v>247</v>
      </c>
      <c r="R16" s="156">
        <v>15</v>
      </c>
      <c r="S16" s="156">
        <v>295</v>
      </c>
    </row>
    <row r="17" spans="1:20" ht="22.5" customHeight="1">
      <c r="A17" s="1146" t="s">
        <v>581</v>
      </c>
      <c r="B17" s="1146"/>
      <c r="C17" s="1146"/>
      <c r="D17" s="157">
        <v>48</v>
      </c>
      <c r="E17" s="156">
        <v>18</v>
      </c>
      <c r="F17" s="156">
        <v>0</v>
      </c>
      <c r="G17" s="156">
        <v>63</v>
      </c>
      <c r="H17" s="156">
        <v>8</v>
      </c>
      <c r="I17" s="156">
        <v>0</v>
      </c>
      <c r="J17" s="156">
        <v>100</v>
      </c>
      <c r="K17" s="156">
        <v>12</v>
      </c>
      <c r="L17" s="156">
        <v>1</v>
      </c>
      <c r="M17" s="156">
        <v>38</v>
      </c>
      <c r="N17" s="156">
        <v>7</v>
      </c>
      <c r="O17" s="156">
        <v>0</v>
      </c>
      <c r="P17" s="156">
        <v>249</v>
      </c>
      <c r="Q17" s="156">
        <v>45</v>
      </c>
      <c r="R17" s="156">
        <v>1</v>
      </c>
      <c r="S17" s="156">
        <v>295</v>
      </c>
    </row>
    <row r="18" spans="1:20" ht="22.5" customHeight="1">
      <c r="A18" s="1147" t="s">
        <v>582</v>
      </c>
      <c r="B18" s="1147"/>
      <c r="C18" s="1147"/>
      <c r="D18" s="156">
        <v>23</v>
      </c>
      <c r="E18" s="156">
        <v>23</v>
      </c>
      <c r="F18" s="156">
        <v>0</v>
      </c>
      <c r="G18" s="156">
        <v>12</v>
      </c>
      <c r="H18" s="156">
        <v>4</v>
      </c>
      <c r="I18" s="156">
        <v>0</v>
      </c>
      <c r="J18" s="156">
        <v>6</v>
      </c>
      <c r="K18" s="156">
        <v>5</v>
      </c>
      <c r="L18" s="156">
        <v>0</v>
      </c>
      <c r="M18" s="156">
        <v>37</v>
      </c>
      <c r="N18" s="156">
        <v>58</v>
      </c>
      <c r="O18" s="156">
        <v>0</v>
      </c>
      <c r="P18" s="156">
        <v>78</v>
      </c>
      <c r="Q18" s="156">
        <v>90</v>
      </c>
      <c r="R18" s="156">
        <v>0</v>
      </c>
      <c r="S18" s="156">
        <v>168</v>
      </c>
    </row>
    <row r="19" spans="1:20" ht="22.5" customHeight="1">
      <c r="A19" s="1144" t="s">
        <v>583</v>
      </c>
      <c r="B19" s="1144"/>
      <c r="C19" s="1144"/>
      <c r="D19" s="156">
        <v>1</v>
      </c>
      <c r="E19" s="156">
        <v>5</v>
      </c>
      <c r="F19" s="156">
        <v>0</v>
      </c>
      <c r="G19" s="156">
        <v>14</v>
      </c>
      <c r="H19" s="156">
        <v>47</v>
      </c>
      <c r="I19" s="156">
        <v>0</v>
      </c>
      <c r="J19" s="156">
        <v>59</v>
      </c>
      <c r="K19" s="156">
        <v>36</v>
      </c>
      <c r="L19" s="156">
        <v>0</v>
      </c>
      <c r="M19" s="156">
        <v>4</v>
      </c>
      <c r="N19" s="156">
        <v>2</v>
      </c>
      <c r="O19" s="156">
        <v>0</v>
      </c>
      <c r="P19" s="156">
        <v>78</v>
      </c>
      <c r="Q19" s="156">
        <v>90</v>
      </c>
      <c r="R19" s="156">
        <v>0</v>
      </c>
      <c r="S19" s="156">
        <v>168</v>
      </c>
    </row>
    <row r="20" spans="1:20" s="997" customFormat="1" ht="22.5" customHeight="1">
      <c r="A20" s="1146" t="s">
        <v>1507</v>
      </c>
      <c r="B20" s="1146"/>
      <c r="C20" s="1146"/>
      <c r="D20" s="156">
        <v>2</v>
      </c>
      <c r="E20" s="156">
        <v>118</v>
      </c>
      <c r="F20" s="156">
        <v>3</v>
      </c>
      <c r="G20" s="156">
        <v>1</v>
      </c>
      <c r="H20" s="156">
        <v>47</v>
      </c>
      <c r="I20" s="156">
        <v>1</v>
      </c>
      <c r="J20" s="156">
        <v>2</v>
      </c>
      <c r="K20" s="156">
        <v>3</v>
      </c>
      <c r="L20" s="156">
        <v>0</v>
      </c>
      <c r="M20" s="156">
        <v>1</v>
      </c>
      <c r="N20" s="156">
        <v>155</v>
      </c>
      <c r="O20" s="156">
        <v>1</v>
      </c>
      <c r="P20" s="156">
        <v>6</v>
      </c>
      <c r="Q20" s="156">
        <v>323</v>
      </c>
      <c r="R20" s="156">
        <v>5</v>
      </c>
      <c r="S20" s="156">
        <v>334</v>
      </c>
    </row>
    <row r="21" spans="1:20" s="997" customFormat="1" ht="22.5" customHeight="1">
      <c r="A21" s="1146" t="s">
        <v>1508</v>
      </c>
      <c r="B21" s="1146"/>
      <c r="C21" s="1146"/>
      <c r="D21" s="156">
        <v>3</v>
      </c>
      <c r="E21" s="156">
        <v>1</v>
      </c>
      <c r="F21" s="156">
        <v>0</v>
      </c>
      <c r="G21" s="156">
        <v>39</v>
      </c>
      <c r="H21" s="156">
        <v>5</v>
      </c>
      <c r="I21" s="156">
        <v>0</v>
      </c>
      <c r="J21" s="156">
        <v>276</v>
      </c>
      <c r="K21" s="156">
        <v>4</v>
      </c>
      <c r="L21" s="156">
        <v>1</v>
      </c>
      <c r="M21" s="156">
        <v>4</v>
      </c>
      <c r="N21" s="156">
        <v>1</v>
      </c>
      <c r="O21" s="156">
        <v>0</v>
      </c>
      <c r="P21" s="156">
        <v>322</v>
      </c>
      <c r="Q21" s="156">
        <v>11</v>
      </c>
      <c r="R21" s="156">
        <v>1</v>
      </c>
      <c r="S21" s="156">
        <v>334</v>
      </c>
    </row>
    <row r="22" spans="1:20" ht="22.5" customHeight="1">
      <c r="A22" s="1145" t="s">
        <v>584</v>
      </c>
      <c r="B22" s="1145"/>
      <c r="C22" s="1145"/>
      <c r="D22" s="628">
        <v>16</v>
      </c>
      <c r="E22" s="628">
        <v>-165</v>
      </c>
      <c r="F22" s="628">
        <v>-10</v>
      </c>
      <c r="G22" s="628">
        <v>96</v>
      </c>
      <c r="H22" s="628">
        <v>-53</v>
      </c>
      <c r="I22" s="628">
        <v>-3</v>
      </c>
      <c r="J22" s="628">
        <v>417</v>
      </c>
      <c r="K22" s="628">
        <v>-56</v>
      </c>
      <c r="L22" s="628">
        <v>-1</v>
      </c>
      <c r="M22" s="628">
        <v>3</v>
      </c>
      <c r="N22" s="628">
        <v>-240</v>
      </c>
      <c r="O22" s="628">
        <v>-4</v>
      </c>
      <c r="P22" s="628">
        <v>532</v>
      </c>
      <c r="Q22" s="628">
        <v>-514</v>
      </c>
      <c r="R22" s="628">
        <v>-18</v>
      </c>
      <c r="S22" s="628">
        <v>0</v>
      </c>
    </row>
    <row r="23" spans="1:20" ht="22.5" customHeight="1">
      <c r="A23" s="1145" t="s">
        <v>585</v>
      </c>
      <c r="B23" s="1145"/>
      <c r="C23" s="1145"/>
      <c r="D23" s="628">
        <v>5</v>
      </c>
      <c r="E23" s="628">
        <v>323</v>
      </c>
      <c r="F23" s="628">
        <v>448</v>
      </c>
      <c r="G23" s="628">
        <v>5</v>
      </c>
      <c r="H23" s="628">
        <v>152</v>
      </c>
      <c r="I23" s="628">
        <v>163</v>
      </c>
      <c r="J23" s="628">
        <v>7</v>
      </c>
      <c r="K23" s="628">
        <v>199</v>
      </c>
      <c r="L23" s="628">
        <v>233</v>
      </c>
      <c r="M23" s="628">
        <v>3</v>
      </c>
      <c r="N23" s="628">
        <v>275</v>
      </c>
      <c r="O23" s="628">
        <v>423</v>
      </c>
      <c r="P23" s="628">
        <v>20</v>
      </c>
      <c r="Q23" s="628">
        <v>949</v>
      </c>
      <c r="R23" s="628">
        <v>1267</v>
      </c>
      <c r="S23" s="628">
        <v>2236</v>
      </c>
    </row>
    <row r="24" spans="1:20" ht="21.75" customHeight="1">
      <c r="A24" s="1143" t="s">
        <v>586</v>
      </c>
      <c r="B24" s="1143"/>
      <c r="C24" s="1143"/>
      <c r="D24" s="626">
        <v>119485</v>
      </c>
      <c r="E24" s="626">
        <v>606978</v>
      </c>
      <c r="F24" s="626">
        <v>30852</v>
      </c>
      <c r="G24" s="626">
        <v>106709</v>
      </c>
      <c r="H24" s="626">
        <v>318617</v>
      </c>
      <c r="I24" s="626">
        <v>11240</v>
      </c>
      <c r="J24" s="627">
        <v>161602</v>
      </c>
      <c r="K24" s="626">
        <v>344563</v>
      </c>
      <c r="L24" s="626">
        <v>15368</v>
      </c>
      <c r="M24" s="626">
        <v>120473</v>
      </c>
      <c r="N24" s="626">
        <v>528840</v>
      </c>
      <c r="O24" s="626">
        <v>26702</v>
      </c>
      <c r="P24" s="626">
        <v>508269</v>
      </c>
      <c r="Q24" s="626">
        <v>1798998</v>
      </c>
      <c r="R24" s="626">
        <v>84162</v>
      </c>
      <c r="S24" s="626">
        <v>2391429</v>
      </c>
    </row>
    <row r="25" spans="1:20" s="243" customFormat="1" ht="22.5" customHeight="1">
      <c r="A25" s="1144" t="s">
        <v>607</v>
      </c>
      <c r="B25" s="1144"/>
      <c r="C25" s="1144"/>
      <c r="D25" s="313">
        <v>1110</v>
      </c>
      <c r="E25" s="313">
        <v>-415</v>
      </c>
      <c r="F25" s="313">
        <v>-446</v>
      </c>
      <c r="G25" s="313">
        <v>1225</v>
      </c>
      <c r="H25" s="313">
        <v>-114</v>
      </c>
      <c r="I25" s="313">
        <v>-159</v>
      </c>
      <c r="J25" s="313">
        <v>2666</v>
      </c>
      <c r="K25" s="313">
        <v>-167</v>
      </c>
      <c r="L25" s="313">
        <v>-225</v>
      </c>
      <c r="M25" s="313">
        <v>1070</v>
      </c>
      <c r="N25" s="313">
        <v>-453</v>
      </c>
      <c r="O25" s="313">
        <v>-423</v>
      </c>
      <c r="P25" s="313">
        <v>6071</v>
      </c>
      <c r="Q25" s="313">
        <v>-1149</v>
      </c>
      <c r="R25" s="313">
        <v>-1253</v>
      </c>
      <c r="S25" s="313">
        <v>3669</v>
      </c>
      <c r="T25" s="267"/>
    </row>
    <row r="26" spans="1:20" ht="22.5" customHeight="1">
      <c r="A26" s="1145" t="s">
        <v>587</v>
      </c>
      <c r="B26" s="1145"/>
      <c r="C26" s="1145"/>
      <c r="D26" s="624">
        <v>9.3769799366420267E-3</v>
      </c>
      <c r="E26" s="624">
        <v>-6.8324791362429265E-4</v>
      </c>
      <c r="F26" s="624">
        <v>-1.4250111828231837E-2</v>
      </c>
      <c r="G26" s="624">
        <v>1.1613135641424292E-2</v>
      </c>
      <c r="H26" s="624">
        <v>-3.5766837866413998E-4</v>
      </c>
      <c r="I26" s="624">
        <v>-1.3948591981752785E-2</v>
      </c>
      <c r="J26" s="624">
        <v>1.6774047415311823E-2</v>
      </c>
      <c r="K26" s="624">
        <v>-4.8443709569808254E-4</v>
      </c>
      <c r="L26" s="624">
        <v>-1.4429551721926505E-2</v>
      </c>
      <c r="M26" s="624">
        <v>8.9612488798438902E-3</v>
      </c>
      <c r="N26" s="624">
        <v>-8.5585866429368986E-4</v>
      </c>
      <c r="O26" s="624">
        <v>-1.5594470046082949E-2</v>
      </c>
      <c r="P26" s="624">
        <v>1.2088857382944575E-2</v>
      </c>
      <c r="Q26" s="624">
        <v>-6.3828120703475879E-4</v>
      </c>
      <c r="R26" s="624">
        <v>-1.4669554527893227E-2</v>
      </c>
      <c r="S26" s="624">
        <v>1.536586591617248E-3</v>
      </c>
    </row>
    <row r="27" spans="1:20" ht="21.75" customHeight="1">
      <c r="A27" s="1145" t="s">
        <v>575</v>
      </c>
      <c r="B27" s="1145"/>
      <c r="C27" s="1145"/>
      <c r="D27" s="624">
        <v>4.9963850066215641E-2</v>
      </c>
      <c r="E27" s="624">
        <v>0.25381393300825572</v>
      </c>
      <c r="F27" s="624">
        <v>1.2901072956796961E-2</v>
      </c>
      <c r="G27" s="624">
        <v>4.462143764251416E-2</v>
      </c>
      <c r="H27" s="624">
        <v>0.13323289129637553</v>
      </c>
      <c r="I27" s="624">
        <v>4.7001186319978556E-3</v>
      </c>
      <c r="J27" s="624">
        <v>6.7575495655526466E-2</v>
      </c>
      <c r="K27" s="624">
        <v>0.14408247119191078</v>
      </c>
      <c r="L27" s="624">
        <v>6.4262831972013382E-3</v>
      </c>
      <c r="M27" s="624">
        <v>5.0376992166608334E-2</v>
      </c>
      <c r="N27" s="624">
        <v>0.22113974531545783</v>
      </c>
      <c r="O27" s="624">
        <v>1.116570887113939E-2</v>
      </c>
      <c r="P27" s="624">
        <v>0.21253777553086459</v>
      </c>
      <c r="Q27" s="624">
        <v>0.75226904081199986</v>
      </c>
      <c r="R27" s="624">
        <v>3.5193183657135543E-2</v>
      </c>
      <c r="S27" s="624">
        <v>1</v>
      </c>
    </row>
    <row r="28" spans="1:20">
      <c r="A28" s="986" t="s">
        <v>588</v>
      </c>
      <c r="B28" s="986"/>
      <c r="C28" s="986"/>
      <c r="D28" s="179"/>
      <c r="E28" s="179"/>
    </row>
    <row r="29" spans="1:20" ht="12.75" customHeight="1">
      <c r="A29" s="155" t="s">
        <v>589</v>
      </c>
      <c r="B29" s="155"/>
      <c r="C29" s="155"/>
      <c r="D29" s="153"/>
      <c r="E29" s="153"/>
      <c r="F29" s="153"/>
      <c r="G29" s="153"/>
      <c r="H29" s="154"/>
    </row>
    <row r="30" spans="1:20" ht="12.75" customHeight="1">
      <c r="A30" s="150" t="s">
        <v>590</v>
      </c>
      <c r="B30" s="150"/>
      <c r="C30" s="150"/>
      <c r="D30" s="152"/>
      <c r="E30" s="152"/>
      <c r="F30" s="152"/>
      <c r="G30" s="152"/>
      <c r="H30" s="152"/>
    </row>
    <row r="31" spans="1:20" ht="12.75" customHeight="1">
      <c r="A31" s="151"/>
      <c r="B31" s="151"/>
      <c r="C31" s="151"/>
      <c r="D31" s="150"/>
      <c r="E31" s="150"/>
      <c r="F31" s="150"/>
      <c r="G31" s="150"/>
      <c r="H31" s="150"/>
    </row>
    <row r="32" spans="1:20" ht="12.75" customHeight="1">
      <c r="A32" s="134" t="s">
        <v>609</v>
      </c>
      <c r="B32" s="179"/>
      <c r="C32" s="179"/>
      <c r="D32" s="179"/>
      <c r="E32" s="179"/>
      <c r="F32" s="179"/>
      <c r="S32" s="122" t="str">
        <f>Naslovnica!A20</f>
        <v>Listopad 2025.</v>
      </c>
    </row>
    <row r="33" spans="1:19">
      <c r="A33" s="518" t="s">
        <v>859</v>
      </c>
      <c r="B33" s="179"/>
      <c r="C33" s="179"/>
      <c r="D33" s="179"/>
      <c r="E33" s="179"/>
      <c r="F33" s="179"/>
      <c r="S33" s="490" t="str">
        <f>Naslovnica!A24</f>
        <v>October 2025</v>
      </c>
    </row>
    <row r="34" spans="1:19">
      <c r="B34"/>
      <c r="C34"/>
    </row>
    <row r="35" spans="1:19" ht="32.25" customHeight="1">
      <c r="A35" s="629"/>
      <c r="B35" s="1150" t="s">
        <v>558</v>
      </c>
      <c r="C35" s="1150"/>
      <c r="D35" s="1150"/>
      <c r="E35" s="1152" t="s">
        <v>559</v>
      </c>
      <c r="F35" s="1152"/>
      <c r="G35" s="1152"/>
      <c r="H35" s="1152" t="s">
        <v>560</v>
      </c>
      <c r="I35" s="1152"/>
      <c r="J35" s="1152"/>
      <c r="K35" s="1151" t="s">
        <v>561</v>
      </c>
      <c r="L35" s="1151"/>
      <c r="M35" s="1151"/>
      <c r="N35" s="1151" t="s">
        <v>562</v>
      </c>
      <c r="O35" s="1151"/>
      <c r="P35" s="1151"/>
      <c r="Q35" s="1152" t="s">
        <v>563</v>
      </c>
      <c r="R35" s="1152"/>
      <c r="S35" s="1152"/>
    </row>
    <row r="36" spans="1:19" ht="21">
      <c r="A36" s="629" t="s">
        <v>507</v>
      </c>
      <c r="B36" s="1150" t="s">
        <v>564</v>
      </c>
      <c r="C36" s="1150"/>
      <c r="D36" s="1150"/>
      <c r="E36" s="1150" t="s">
        <v>565</v>
      </c>
      <c r="F36" s="1150"/>
      <c r="G36" s="1150"/>
      <c r="H36" s="1150" t="s">
        <v>565</v>
      </c>
      <c r="I36" s="1150"/>
      <c r="J36" s="1150"/>
      <c r="K36" s="1150" t="s">
        <v>566</v>
      </c>
      <c r="L36" s="1150"/>
      <c r="M36" s="1150"/>
      <c r="N36" s="1150" t="s">
        <v>566</v>
      </c>
      <c r="O36" s="1150"/>
      <c r="P36" s="1150"/>
      <c r="Q36" s="1150" t="s">
        <v>566</v>
      </c>
      <c r="R36" s="1150"/>
      <c r="S36" s="1150"/>
    </row>
    <row r="37" spans="1:19">
      <c r="A37" s="629"/>
      <c r="B37" s="630" t="s">
        <v>113</v>
      </c>
      <c r="C37" s="630" t="s">
        <v>114</v>
      </c>
      <c r="D37" s="630" t="s">
        <v>115</v>
      </c>
      <c r="E37" s="630" t="s">
        <v>113</v>
      </c>
      <c r="F37" s="630" t="s">
        <v>114</v>
      </c>
      <c r="G37" s="630" t="s">
        <v>115</v>
      </c>
      <c r="H37" s="630" t="s">
        <v>113</v>
      </c>
      <c r="I37" s="630" t="s">
        <v>114</v>
      </c>
      <c r="J37" s="630" t="s">
        <v>115</v>
      </c>
      <c r="K37" s="630" t="s">
        <v>113</v>
      </c>
      <c r="L37" s="630" t="s">
        <v>114</v>
      </c>
      <c r="M37" s="630" t="s">
        <v>115</v>
      </c>
      <c r="N37" s="630" t="s">
        <v>113</v>
      </c>
      <c r="O37" s="630" t="s">
        <v>114</v>
      </c>
      <c r="P37" s="630" t="s">
        <v>115</v>
      </c>
      <c r="Q37" s="622" t="s">
        <v>113</v>
      </c>
      <c r="R37" s="622" t="s">
        <v>114</v>
      </c>
      <c r="S37" s="622" t="s">
        <v>115</v>
      </c>
    </row>
    <row r="38" spans="1:19">
      <c r="A38" s="160" t="s">
        <v>6</v>
      </c>
      <c r="B38" s="166">
        <v>6192</v>
      </c>
      <c r="C38" s="166">
        <v>232</v>
      </c>
      <c r="D38" s="166">
        <v>17</v>
      </c>
      <c r="E38" s="166">
        <v>4661</v>
      </c>
      <c r="F38" s="166">
        <v>96</v>
      </c>
      <c r="G38" s="166">
        <v>9</v>
      </c>
      <c r="H38" s="166">
        <v>10853</v>
      </c>
      <c r="I38" s="166">
        <v>328</v>
      </c>
      <c r="J38" s="166">
        <v>26</v>
      </c>
      <c r="K38" s="166">
        <v>115</v>
      </c>
      <c r="L38" s="166">
        <v>131</v>
      </c>
      <c r="M38" s="166">
        <v>9</v>
      </c>
      <c r="N38" s="166">
        <v>629</v>
      </c>
      <c r="O38" s="166">
        <v>64</v>
      </c>
      <c r="P38" s="166">
        <v>7</v>
      </c>
      <c r="Q38" s="167">
        <v>7.3597784152735102E-2</v>
      </c>
      <c r="R38" s="167">
        <v>1.4661654135338344</v>
      </c>
      <c r="S38" s="167">
        <v>1.6</v>
      </c>
    </row>
    <row r="39" spans="1:19">
      <c r="A39" s="76" t="s">
        <v>7</v>
      </c>
      <c r="B39" s="166">
        <v>109718</v>
      </c>
      <c r="C39" s="166">
        <v>6916</v>
      </c>
      <c r="D39" s="166">
        <v>154</v>
      </c>
      <c r="E39" s="166">
        <v>80605</v>
      </c>
      <c r="F39" s="166">
        <v>5073</v>
      </c>
      <c r="G39" s="166">
        <v>128</v>
      </c>
      <c r="H39" s="166">
        <v>190323</v>
      </c>
      <c r="I39" s="166">
        <v>11989</v>
      </c>
      <c r="J39" s="166">
        <v>282</v>
      </c>
      <c r="K39" s="166">
        <v>5957</v>
      </c>
      <c r="L39" s="166">
        <v>-5657</v>
      </c>
      <c r="M39" s="166">
        <v>6</v>
      </c>
      <c r="N39" s="166">
        <v>6561</v>
      </c>
      <c r="O39" s="166">
        <v>-4049</v>
      </c>
      <c r="P39" s="166">
        <v>23</v>
      </c>
      <c r="Q39" s="167">
        <v>7.0402969545288352E-2</v>
      </c>
      <c r="R39" s="167">
        <v>-0.44738418990550821</v>
      </c>
      <c r="S39" s="167">
        <v>0.11462450592885376</v>
      </c>
    </row>
    <row r="40" spans="1:19">
      <c r="A40" s="76" t="s">
        <v>8</v>
      </c>
      <c r="B40" s="166">
        <v>82188</v>
      </c>
      <c r="C40" s="166">
        <v>87568</v>
      </c>
      <c r="D40" s="166">
        <v>213</v>
      </c>
      <c r="E40" s="166">
        <v>57977</v>
      </c>
      <c r="F40" s="166">
        <v>68265</v>
      </c>
      <c r="G40" s="166">
        <v>191</v>
      </c>
      <c r="H40" s="166">
        <v>140165</v>
      </c>
      <c r="I40" s="166">
        <v>155833</v>
      </c>
      <c r="J40" s="166">
        <v>404</v>
      </c>
      <c r="K40" s="166">
        <v>11721</v>
      </c>
      <c r="L40" s="166">
        <v>-9168</v>
      </c>
      <c r="M40" s="166">
        <v>5</v>
      </c>
      <c r="N40" s="166">
        <v>8237</v>
      </c>
      <c r="O40" s="166">
        <v>-7821</v>
      </c>
      <c r="P40" s="166">
        <v>4</v>
      </c>
      <c r="Q40" s="167">
        <v>0.16603026446047231</v>
      </c>
      <c r="R40" s="167">
        <v>-9.8303456735832295E-2</v>
      </c>
      <c r="S40" s="167">
        <v>2.2784810126582178E-2</v>
      </c>
    </row>
    <row r="41" spans="1:19">
      <c r="A41" s="76" t="s">
        <v>9</v>
      </c>
      <c r="B41" s="166">
        <v>54188</v>
      </c>
      <c r="C41" s="166">
        <v>121304</v>
      </c>
      <c r="D41" s="166">
        <v>144</v>
      </c>
      <c r="E41" s="166">
        <v>25123</v>
      </c>
      <c r="F41" s="166">
        <v>107476</v>
      </c>
      <c r="G41" s="166">
        <v>152</v>
      </c>
      <c r="H41" s="166">
        <v>79311</v>
      </c>
      <c r="I41" s="166">
        <v>228780</v>
      </c>
      <c r="J41" s="166">
        <v>296</v>
      </c>
      <c r="K41" s="166">
        <v>9263</v>
      </c>
      <c r="L41" s="166">
        <v>-3597</v>
      </c>
      <c r="M41" s="166">
        <v>12</v>
      </c>
      <c r="N41" s="166">
        <v>6035</v>
      </c>
      <c r="O41" s="166">
        <v>-4892</v>
      </c>
      <c r="P41" s="166">
        <v>18</v>
      </c>
      <c r="Q41" s="167">
        <v>0.23898270663771415</v>
      </c>
      <c r="R41" s="167">
        <v>-3.5777956665219657E-2</v>
      </c>
      <c r="S41" s="167">
        <v>0.11278195488721798</v>
      </c>
    </row>
    <row r="42" spans="1:19">
      <c r="A42" s="76" t="s">
        <v>10</v>
      </c>
      <c r="B42" s="166">
        <v>41760</v>
      </c>
      <c r="C42" s="166">
        <v>140738</v>
      </c>
      <c r="D42" s="166">
        <v>90</v>
      </c>
      <c r="E42" s="166">
        <v>12407</v>
      </c>
      <c r="F42" s="166">
        <v>130077</v>
      </c>
      <c r="G42" s="166">
        <v>86</v>
      </c>
      <c r="H42" s="166">
        <v>54167</v>
      </c>
      <c r="I42" s="166">
        <v>270815</v>
      </c>
      <c r="J42" s="166">
        <v>176</v>
      </c>
      <c r="K42" s="166">
        <v>5995</v>
      </c>
      <c r="L42" s="166">
        <v>-3408</v>
      </c>
      <c r="M42" s="166">
        <v>7</v>
      </c>
      <c r="N42" s="166">
        <v>2288</v>
      </c>
      <c r="O42" s="166">
        <v>-2978</v>
      </c>
      <c r="P42" s="166">
        <v>10</v>
      </c>
      <c r="Q42" s="167">
        <v>0.18052044285589752</v>
      </c>
      <c r="R42" s="167">
        <v>-2.3037434929888412E-2</v>
      </c>
      <c r="S42" s="167">
        <v>0.10691823899371067</v>
      </c>
    </row>
    <row r="43" spans="1:19">
      <c r="A43" s="76" t="s">
        <v>11</v>
      </c>
      <c r="B43" s="166">
        <v>20617</v>
      </c>
      <c r="C43" s="166">
        <v>158678</v>
      </c>
      <c r="D43" s="166">
        <v>92</v>
      </c>
      <c r="E43" s="166">
        <v>6215</v>
      </c>
      <c r="F43" s="166">
        <v>146458</v>
      </c>
      <c r="G43" s="166">
        <v>64</v>
      </c>
      <c r="H43" s="166">
        <v>26832</v>
      </c>
      <c r="I43" s="166">
        <v>305136</v>
      </c>
      <c r="J43" s="166">
        <v>156</v>
      </c>
      <c r="K43" s="166">
        <v>4563</v>
      </c>
      <c r="L43" s="166">
        <v>-1478</v>
      </c>
      <c r="M43" s="166">
        <v>5</v>
      </c>
      <c r="N43" s="166">
        <v>1452</v>
      </c>
      <c r="O43" s="166">
        <v>-966</v>
      </c>
      <c r="P43" s="166">
        <v>-6</v>
      </c>
      <c r="Q43" s="167">
        <v>0.28894653408272086</v>
      </c>
      <c r="R43" s="167">
        <v>-7.9459002535925416E-3</v>
      </c>
      <c r="S43" s="167">
        <v>-6.3694267515923553E-3</v>
      </c>
    </row>
    <row r="44" spans="1:19">
      <c r="A44" s="76" t="s">
        <v>12</v>
      </c>
      <c r="B44" s="166">
        <v>2405</v>
      </c>
      <c r="C44" s="166">
        <v>151702</v>
      </c>
      <c r="D44" s="166">
        <v>78</v>
      </c>
      <c r="E44" s="166">
        <v>1406</v>
      </c>
      <c r="F44" s="166">
        <v>143511</v>
      </c>
      <c r="G44" s="166">
        <v>90</v>
      </c>
      <c r="H44" s="166">
        <v>3811</v>
      </c>
      <c r="I44" s="166">
        <v>295213</v>
      </c>
      <c r="J44" s="166">
        <v>168</v>
      </c>
      <c r="K44" s="166">
        <v>694</v>
      </c>
      <c r="L44" s="166">
        <v>3724</v>
      </c>
      <c r="M44" s="166">
        <v>9</v>
      </c>
      <c r="N44" s="166">
        <v>359</v>
      </c>
      <c r="O44" s="166">
        <v>1846</v>
      </c>
      <c r="P44" s="166">
        <v>5</v>
      </c>
      <c r="Q44" s="167">
        <v>0.38179840464104431</v>
      </c>
      <c r="R44" s="167">
        <v>1.9230570046574469E-2</v>
      </c>
      <c r="S44" s="167">
        <v>9.0909090909090828E-2</v>
      </c>
    </row>
    <row r="45" spans="1:19">
      <c r="A45" s="76" t="s">
        <v>13</v>
      </c>
      <c r="B45" s="166">
        <v>1255</v>
      </c>
      <c r="C45" s="166">
        <v>123399</v>
      </c>
      <c r="D45" s="166">
        <v>93</v>
      </c>
      <c r="E45" s="166">
        <v>1001</v>
      </c>
      <c r="F45" s="166">
        <v>128109</v>
      </c>
      <c r="G45" s="166">
        <v>71</v>
      </c>
      <c r="H45" s="166">
        <v>2256</v>
      </c>
      <c r="I45" s="166">
        <v>251508</v>
      </c>
      <c r="J45" s="166">
        <v>164</v>
      </c>
      <c r="K45" s="166">
        <v>228</v>
      </c>
      <c r="L45" s="166">
        <v>3267</v>
      </c>
      <c r="M45" s="166">
        <v>-7</v>
      </c>
      <c r="N45" s="166">
        <v>215</v>
      </c>
      <c r="O45" s="166">
        <v>2050</v>
      </c>
      <c r="P45" s="166">
        <v>-1</v>
      </c>
      <c r="Q45" s="167">
        <v>0.24434638720353008</v>
      </c>
      <c r="R45" s="167">
        <v>2.1597052694858787E-2</v>
      </c>
      <c r="S45" s="167">
        <v>-4.6511627906976716E-2</v>
      </c>
    </row>
    <row r="46" spans="1:19">
      <c r="A46" s="76" t="s">
        <v>14</v>
      </c>
      <c r="B46" s="166">
        <v>288</v>
      </c>
      <c r="C46" s="166">
        <v>107479</v>
      </c>
      <c r="D46" s="166">
        <v>96</v>
      </c>
      <c r="E46" s="166">
        <v>263</v>
      </c>
      <c r="F46" s="166">
        <v>115396</v>
      </c>
      <c r="G46" s="166">
        <v>134</v>
      </c>
      <c r="H46" s="166">
        <v>551</v>
      </c>
      <c r="I46" s="166">
        <v>222875</v>
      </c>
      <c r="J46" s="166">
        <v>230</v>
      </c>
      <c r="K46" s="166">
        <v>101</v>
      </c>
      <c r="L46" s="166">
        <v>-1095</v>
      </c>
      <c r="M46" s="166">
        <v>-1</v>
      </c>
      <c r="N46" s="166">
        <v>95</v>
      </c>
      <c r="O46" s="166">
        <v>123</v>
      </c>
      <c r="P46" s="166">
        <v>-4</v>
      </c>
      <c r="Q46" s="167">
        <v>0.55211267605633796</v>
      </c>
      <c r="R46" s="167">
        <v>-4.3422516272275669E-3</v>
      </c>
      <c r="S46" s="167">
        <v>-2.1276595744680882E-2</v>
      </c>
    </row>
    <row r="47" spans="1:19">
      <c r="A47" s="76" t="s">
        <v>15</v>
      </c>
      <c r="B47" s="166">
        <v>0</v>
      </c>
      <c r="C47" s="166">
        <v>30698</v>
      </c>
      <c r="D47" s="166">
        <v>35517</v>
      </c>
      <c r="E47" s="166">
        <v>0</v>
      </c>
      <c r="F47" s="166">
        <v>25785</v>
      </c>
      <c r="G47" s="166">
        <v>38151</v>
      </c>
      <c r="H47" s="166">
        <v>0</v>
      </c>
      <c r="I47" s="166">
        <v>56483</v>
      </c>
      <c r="J47" s="166">
        <v>73668</v>
      </c>
      <c r="K47" s="166">
        <v>0</v>
      </c>
      <c r="L47" s="166">
        <v>12786</v>
      </c>
      <c r="M47" s="166">
        <v>-5934</v>
      </c>
      <c r="N47" s="166">
        <v>0</v>
      </c>
      <c r="O47" s="166">
        <v>12991</v>
      </c>
      <c r="P47" s="166">
        <v>-4580</v>
      </c>
      <c r="Q47" s="167" t="s">
        <v>1030</v>
      </c>
      <c r="R47" s="167">
        <v>0.83947762652250368</v>
      </c>
      <c r="S47" s="167">
        <v>-0.12489605853983032</v>
      </c>
    </row>
    <row r="48" spans="1:19">
      <c r="A48" s="76" t="s">
        <v>16</v>
      </c>
      <c r="B48" s="166">
        <v>0</v>
      </c>
      <c r="C48" s="166">
        <v>38</v>
      </c>
      <c r="D48" s="166">
        <v>4991</v>
      </c>
      <c r="E48" s="166">
        <v>0</v>
      </c>
      <c r="F48" s="166">
        <v>0</v>
      </c>
      <c r="G48" s="166">
        <v>3601</v>
      </c>
      <c r="H48" s="166">
        <v>0</v>
      </c>
      <c r="I48" s="166">
        <v>38</v>
      </c>
      <c r="J48" s="166">
        <v>8592</v>
      </c>
      <c r="K48" s="166">
        <v>0</v>
      </c>
      <c r="L48" s="166">
        <v>13</v>
      </c>
      <c r="M48" s="166">
        <v>677</v>
      </c>
      <c r="N48" s="166">
        <v>0</v>
      </c>
      <c r="O48" s="166">
        <v>0</v>
      </c>
      <c r="P48" s="166">
        <v>547</v>
      </c>
      <c r="Q48" s="167" t="s">
        <v>1030</v>
      </c>
      <c r="R48" s="167">
        <v>0.52</v>
      </c>
      <c r="S48" s="167">
        <v>0.16612377850162874</v>
      </c>
    </row>
    <row r="49" spans="1:19" ht="24">
      <c r="A49" s="632" t="s">
        <v>567</v>
      </c>
      <c r="B49" s="633">
        <v>318611</v>
      </c>
      <c r="C49" s="633">
        <v>928752</v>
      </c>
      <c r="D49" s="633">
        <v>41485</v>
      </c>
      <c r="E49" s="633">
        <v>189658</v>
      </c>
      <c r="F49" s="633">
        <v>870246</v>
      </c>
      <c r="G49" s="633">
        <v>42677</v>
      </c>
      <c r="H49" s="633">
        <v>508269</v>
      </c>
      <c r="I49" s="633">
        <v>1798998</v>
      </c>
      <c r="J49" s="633">
        <v>84162</v>
      </c>
      <c r="K49" s="633">
        <v>38637</v>
      </c>
      <c r="L49" s="633">
        <v>-4482</v>
      </c>
      <c r="M49" s="633">
        <v>-5212</v>
      </c>
      <c r="N49" s="633">
        <v>25871</v>
      </c>
      <c r="O49" s="633">
        <v>-3632</v>
      </c>
      <c r="P49" s="633">
        <v>-3977</v>
      </c>
      <c r="Q49" s="634">
        <v>0.14536653739287586</v>
      </c>
      <c r="R49" s="634">
        <v>-4.4900371421361385E-3</v>
      </c>
      <c r="S49" s="634">
        <v>-9.8434939100813024E-2</v>
      </c>
    </row>
    <row r="50" spans="1:19" ht="24">
      <c r="A50" s="635" t="s">
        <v>568</v>
      </c>
      <c r="B50" s="1154">
        <v>1288848</v>
      </c>
      <c r="C50" s="1154"/>
      <c r="D50" s="1154"/>
      <c r="E50" s="1154">
        <v>1102581</v>
      </c>
      <c r="F50" s="1154"/>
      <c r="G50" s="1154"/>
      <c r="H50" s="1154">
        <v>2391429</v>
      </c>
      <c r="I50" s="1154"/>
      <c r="J50" s="1154"/>
      <c r="K50" s="1154">
        <v>28943</v>
      </c>
      <c r="L50" s="1154"/>
      <c r="M50" s="1154"/>
      <c r="N50" s="1154">
        <v>18262</v>
      </c>
      <c r="O50" s="1154"/>
      <c r="P50" s="1154"/>
      <c r="Q50" s="1153">
        <v>2.0136727548220712E-2</v>
      </c>
      <c r="R50" s="1153"/>
      <c r="S50" s="1153"/>
    </row>
    <row r="51" spans="1:19">
      <c r="A51" s="14" t="s">
        <v>569</v>
      </c>
      <c r="B51"/>
      <c r="C51"/>
    </row>
    <row r="53" spans="1:19">
      <c r="A53" s="571" t="s">
        <v>81</v>
      </c>
      <c r="S53" s="13" t="s">
        <v>757</v>
      </c>
    </row>
    <row r="54" spans="1:19">
      <c r="A54" s="571"/>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3" t="s">
        <v>652</v>
      </c>
      <c r="H1" s="243"/>
    </row>
    <row r="2" spans="1:8" ht="12.75" customHeight="1">
      <c r="A2" s="485" t="s">
        <v>653</v>
      </c>
    </row>
    <row r="3" spans="1:8" ht="12.75" customHeight="1"/>
    <row r="4" spans="1:8" ht="12.75" customHeight="1">
      <c r="D4" s="13" t="s">
        <v>1270</v>
      </c>
      <c r="E4" s="72"/>
    </row>
    <row r="5" spans="1:8" ht="45" customHeight="1">
      <c r="A5" s="1271" t="s">
        <v>286</v>
      </c>
      <c r="B5" s="416" t="s">
        <v>323</v>
      </c>
      <c r="C5" s="1277" t="s">
        <v>324</v>
      </c>
      <c r="D5" s="1277"/>
    </row>
    <row r="6" spans="1:8" ht="22.5" customHeight="1">
      <c r="A6" s="1275"/>
      <c r="B6" s="880">
        <v>45930</v>
      </c>
      <c r="C6" s="719" t="s">
        <v>325</v>
      </c>
      <c r="D6" s="719" t="s">
        <v>326</v>
      </c>
    </row>
    <row r="7" spans="1:8" ht="12.75" customHeight="1">
      <c r="A7" s="425" t="s">
        <v>327</v>
      </c>
      <c r="B7" s="426">
        <v>3250029.0221899999</v>
      </c>
      <c r="C7" s="427">
        <v>9.8225227225436265E-2</v>
      </c>
      <c r="D7" s="426">
        <v>290682.48595999955</v>
      </c>
      <c r="E7" s="43"/>
    </row>
    <row r="8" spans="1:8" ht="12.75" customHeight="1">
      <c r="A8" s="417" t="s">
        <v>328</v>
      </c>
      <c r="B8" s="418">
        <v>4251.3580199999997</v>
      </c>
      <c r="C8" s="419">
        <v>0.19256403594786023</v>
      </c>
      <c r="D8" s="418">
        <v>686.46934999999962</v>
      </c>
      <c r="E8" s="51"/>
    </row>
    <row r="9" spans="1:8" ht="12.75" customHeight="1">
      <c r="A9" s="417" t="s">
        <v>329</v>
      </c>
      <c r="B9" s="418">
        <v>820808.38553999993</v>
      </c>
      <c r="C9" s="419">
        <v>2.6717089134416137E-2</v>
      </c>
      <c r="D9" s="418">
        <v>21358.961519999983</v>
      </c>
      <c r="E9" s="51"/>
    </row>
    <row r="10" spans="1:8" ht="12.75" customHeight="1">
      <c r="A10" s="417" t="s">
        <v>330</v>
      </c>
      <c r="B10" s="418">
        <v>5675.8192499999996</v>
      </c>
      <c r="C10" s="419">
        <v>-2.8932467051917786E-2</v>
      </c>
      <c r="D10" s="418">
        <v>-169.10817000000085</v>
      </c>
    </row>
    <row r="11" spans="1:8" ht="12.75" customHeight="1">
      <c r="A11" s="417" t="s">
        <v>331</v>
      </c>
      <c r="B11" s="418">
        <v>2398561.6863699998</v>
      </c>
      <c r="C11" s="419">
        <v>0.12580204598739292</v>
      </c>
      <c r="D11" s="418">
        <v>268025.77650999976</v>
      </c>
    </row>
    <row r="12" spans="1:8" ht="12.75" customHeight="1">
      <c r="A12" s="417" t="s">
        <v>332</v>
      </c>
      <c r="B12" s="418">
        <v>20731.773010000004</v>
      </c>
      <c r="C12" s="419">
        <v>3.9114412393718427E-2</v>
      </c>
      <c r="D12" s="418">
        <v>780.3867500000074</v>
      </c>
    </row>
    <row r="13" spans="1:8" ht="12.75" customHeight="1">
      <c r="A13" s="425" t="s">
        <v>333</v>
      </c>
      <c r="B13" s="426">
        <v>1315024.66903</v>
      </c>
      <c r="C13" s="427">
        <v>0.14266114417724582</v>
      </c>
      <c r="D13" s="426">
        <v>164180.71522000004</v>
      </c>
    </row>
    <row r="14" spans="1:8" ht="12.75" customHeight="1">
      <c r="A14" s="417" t="s">
        <v>334</v>
      </c>
      <c r="B14" s="418">
        <v>26620.266420000004</v>
      </c>
      <c r="C14" s="419">
        <v>-6.7944963084640306E-2</v>
      </c>
      <c r="D14" s="418">
        <v>-1940.5646099999994</v>
      </c>
    </row>
    <row r="15" spans="1:8" ht="12.75" customHeight="1">
      <c r="A15" s="417" t="s">
        <v>335</v>
      </c>
      <c r="B15" s="418">
        <v>1224217.06803</v>
      </c>
      <c r="C15" s="419">
        <v>0.15814593400143484</v>
      </c>
      <c r="D15" s="418">
        <v>167168.01048999978</v>
      </c>
    </row>
    <row r="16" spans="1:8" ht="12.75" customHeight="1">
      <c r="A16" s="417" t="s">
        <v>336</v>
      </c>
      <c r="B16" s="418">
        <v>37442.499640000009</v>
      </c>
      <c r="C16" s="419">
        <v>7.9869663599336824E-2</v>
      </c>
      <c r="D16" s="418">
        <v>2769.3340700000076</v>
      </c>
    </row>
    <row r="17" spans="1:6" ht="12.75" customHeight="1">
      <c r="A17" s="417" t="s">
        <v>337</v>
      </c>
      <c r="B17" s="418">
        <v>26744.834939999997</v>
      </c>
      <c r="C17" s="419">
        <v>-0.1248675520421942</v>
      </c>
      <c r="D17" s="418">
        <v>-3816.0647300000005</v>
      </c>
    </row>
    <row r="18" spans="1:6" ht="22.5">
      <c r="A18" s="420" t="s">
        <v>338</v>
      </c>
      <c r="B18" s="418">
        <v>24573.172600000002</v>
      </c>
      <c r="C18" s="419">
        <v>0.11759102265143842</v>
      </c>
      <c r="D18" s="418">
        <v>2585.5473400000001</v>
      </c>
    </row>
    <row r="19" spans="1:6" ht="12.75" customHeight="1">
      <c r="A19" s="428" t="s">
        <v>339</v>
      </c>
      <c r="B19" s="429">
        <v>4589626.8638199996</v>
      </c>
      <c r="C19" s="430">
        <v>0.11070402479172629</v>
      </c>
      <c r="D19" s="429">
        <v>457448.74851999996</v>
      </c>
    </row>
    <row r="20" spans="1:6" ht="12.75" customHeight="1">
      <c r="A20" s="417" t="s">
        <v>340</v>
      </c>
      <c r="B20" s="418">
        <v>5656445.1244099997</v>
      </c>
      <c r="C20" s="419">
        <v>7.6418958229565515E-2</v>
      </c>
      <c r="D20" s="418">
        <v>401571.93477999879</v>
      </c>
    </row>
    <row r="21" spans="1:6" ht="12.75" customHeight="1">
      <c r="A21" s="421" t="s">
        <v>229</v>
      </c>
      <c r="B21" s="422">
        <v>424476.61008999991</v>
      </c>
      <c r="C21" s="423">
        <v>5.4513030390737884E-2</v>
      </c>
      <c r="D21" s="422">
        <v>21943.310019999921</v>
      </c>
    </row>
    <row r="22" spans="1:6" ht="12.75" customHeight="1">
      <c r="A22" s="421" t="s">
        <v>235</v>
      </c>
      <c r="B22" s="422">
        <v>12145.331609999997</v>
      </c>
      <c r="C22" s="423">
        <v>2.7659036806890917E-2</v>
      </c>
      <c r="D22" s="422">
        <v>326.88679999999886</v>
      </c>
    </row>
    <row r="23" spans="1:6" ht="12.75" customHeight="1">
      <c r="A23" s="421" t="s">
        <v>231</v>
      </c>
      <c r="B23" s="422">
        <v>2512178.7341900002</v>
      </c>
      <c r="C23" s="423">
        <v>5.6977083702503581E-2</v>
      </c>
      <c r="D23" s="422">
        <v>135420.73922000028</v>
      </c>
    </row>
    <row r="24" spans="1:6" ht="12.75" customHeight="1">
      <c r="A24" s="421" t="s">
        <v>232</v>
      </c>
      <c r="B24" s="422">
        <v>1569189.80773</v>
      </c>
      <c r="C24" s="423">
        <v>0.23505772440155964</v>
      </c>
      <c r="D24" s="422">
        <v>298650.15866999986</v>
      </c>
    </row>
    <row r="25" spans="1:6" ht="22.5">
      <c r="A25" s="424" t="s">
        <v>341</v>
      </c>
      <c r="B25" s="422">
        <v>71636.380199999985</v>
      </c>
      <c r="C25" s="423">
        <v>1.5705002297574985E-2</v>
      </c>
      <c r="D25" s="422">
        <v>1107.6538099999875</v>
      </c>
    </row>
    <row r="26" spans="1:6">
      <c r="A26" s="428" t="s">
        <v>342</v>
      </c>
      <c r="B26" s="429">
        <v>4589626.8638199996</v>
      </c>
      <c r="C26" s="430">
        <v>0.11070402479172629</v>
      </c>
      <c r="D26" s="429">
        <v>457448.74851999996</v>
      </c>
    </row>
    <row r="27" spans="1:6" ht="12.75" customHeight="1">
      <c r="A27" s="417" t="s">
        <v>343</v>
      </c>
      <c r="B27" s="418">
        <v>5656445.1244099997</v>
      </c>
      <c r="C27" s="419">
        <v>7.6418958229565515E-2</v>
      </c>
      <c r="D27" s="418">
        <v>401571.93477999879</v>
      </c>
    </row>
    <row r="28" spans="1:6" ht="12.75" customHeight="1">
      <c r="A28" s="21" t="s">
        <v>285</v>
      </c>
    </row>
    <row r="29" spans="1:6" ht="12.75" customHeight="1">
      <c r="E29" s="69"/>
      <c r="F29" s="69"/>
    </row>
    <row r="30" spans="1:6" ht="26.25" customHeight="1">
      <c r="A30" s="1267" t="s">
        <v>317</v>
      </c>
      <c r="B30" s="1267"/>
      <c r="C30" s="1267"/>
      <c r="D30" s="1267"/>
      <c r="E30" s="69"/>
      <c r="F30" s="69"/>
    </row>
    <row r="31" spans="1:6" ht="12.75" customHeight="1"/>
    <row r="32" spans="1:6" ht="12.75" customHeight="1">
      <c r="A32" s="132" t="s">
        <v>654</v>
      </c>
    </row>
    <row r="33" spans="1:4" ht="12.75" customHeight="1">
      <c r="A33" s="482" t="s">
        <v>906</v>
      </c>
    </row>
    <row r="34" spans="1:4" s="243" customFormat="1" ht="12.75" customHeight="1">
      <c r="A34" s="42"/>
    </row>
    <row r="35" spans="1:4" s="243" customFormat="1" ht="12.75" customHeight="1">
      <c r="A35" s="42"/>
      <c r="D35" s="13" t="s">
        <v>1270</v>
      </c>
    </row>
    <row r="36" spans="1:4" ht="55.5" customHeight="1">
      <c r="A36" s="1271" t="s">
        <v>286</v>
      </c>
      <c r="B36" s="431" t="s">
        <v>287</v>
      </c>
      <c r="C36" s="1277" t="s">
        <v>344</v>
      </c>
      <c r="D36" s="1277"/>
    </row>
    <row r="37" spans="1:4" ht="21" customHeight="1">
      <c r="A37" s="1276"/>
      <c r="B37" s="456" t="s">
        <v>1700</v>
      </c>
      <c r="C37" s="416" t="s">
        <v>325</v>
      </c>
      <c r="D37" s="416" t="s">
        <v>326</v>
      </c>
    </row>
    <row r="38" spans="1:4">
      <c r="A38" s="78" t="s">
        <v>345</v>
      </c>
      <c r="B38" s="111">
        <v>157427.04386000001</v>
      </c>
      <c r="C38" s="112">
        <v>0.14657254304397049</v>
      </c>
      <c r="D38" s="111">
        <v>20124.746839999974</v>
      </c>
    </row>
    <row r="39" spans="1:4">
      <c r="A39" s="78" t="s">
        <v>288</v>
      </c>
      <c r="B39" s="111">
        <v>99018.569310000006</v>
      </c>
      <c r="C39" s="112">
        <v>6.7714243146048028E-2</v>
      </c>
      <c r="D39" s="111">
        <v>6279.7396600000266</v>
      </c>
    </row>
    <row r="40" spans="1:4">
      <c r="A40" s="113" t="s">
        <v>289</v>
      </c>
      <c r="B40" s="114">
        <v>58408.474550000006</v>
      </c>
      <c r="C40" s="115">
        <v>0.31068065384248866</v>
      </c>
      <c r="D40" s="116">
        <v>13845.007180000008</v>
      </c>
    </row>
    <row r="41" spans="1:4">
      <c r="A41" s="78" t="s">
        <v>346</v>
      </c>
      <c r="B41" s="111">
        <v>5881.1111199999996</v>
      </c>
      <c r="C41" s="112">
        <v>0.35677419260028304</v>
      </c>
      <c r="D41" s="111">
        <v>1546.4833299999991</v>
      </c>
    </row>
    <row r="42" spans="1:4">
      <c r="A42" s="78" t="s">
        <v>347</v>
      </c>
      <c r="B42" s="111">
        <v>6627.2791100000004</v>
      </c>
      <c r="C42" s="112">
        <v>0.75199440313838428</v>
      </c>
      <c r="D42" s="111">
        <v>2844.5734700000003</v>
      </c>
    </row>
    <row r="43" spans="1:4" ht="19.5" customHeight="1">
      <c r="A43" s="113" t="s">
        <v>348</v>
      </c>
      <c r="B43" s="114">
        <v>-746.16798999999924</v>
      </c>
      <c r="C43" s="115">
        <v>-2.3519442733001368</v>
      </c>
      <c r="D43" s="116">
        <v>-1298.0901399999991</v>
      </c>
    </row>
    <row r="44" spans="1:4">
      <c r="A44" s="78" t="s">
        <v>349</v>
      </c>
      <c r="B44" s="111">
        <v>166137.63736000002</v>
      </c>
      <c r="C44" s="112">
        <v>7.2496046766701308E-2</v>
      </c>
      <c r="D44" s="111">
        <v>11230.178389999986</v>
      </c>
    </row>
    <row r="45" spans="1:4">
      <c r="A45" s="78" t="s">
        <v>350</v>
      </c>
      <c r="B45" s="111">
        <v>168085.80157999997</v>
      </c>
      <c r="C45" s="112">
        <v>0.13021808105672708</v>
      </c>
      <c r="D45" s="111">
        <v>19366.006349999992</v>
      </c>
    </row>
    <row r="46" spans="1:4" ht="19.5" customHeight="1">
      <c r="A46" s="113" t="s">
        <v>290</v>
      </c>
      <c r="B46" s="114">
        <v>-1948.1642200000006</v>
      </c>
      <c r="C46" s="115">
        <v>-1.3148464916420946</v>
      </c>
      <c r="D46" s="116">
        <v>-8135.8279599999969</v>
      </c>
    </row>
    <row r="47" spans="1:4" ht="28.5" customHeight="1">
      <c r="A47" s="78" t="s">
        <v>291</v>
      </c>
      <c r="B47" s="111">
        <v>55714.142339999999</v>
      </c>
      <c r="C47" s="112">
        <v>8.5981024514173138E-2</v>
      </c>
      <c r="D47" s="111">
        <v>4411.0890799999906</v>
      </c>
    </row>
    <row r="48" spans="1:4" ht="19.5" customHeight="1">
      <c r="A48" s="78" t="s">
        <v>292</v>
      </c>
      <c r="B48" s="111">
        <v>1021.7756100000004</v>
      </c>
      <c r="C48" s="112">
        <v>-1.3568031634536675</v>
      </c>
      <c r="D48" s="111">
        <v>3885.4711000000002</v>
      </c>
    </row>
    <row r="49" spans="1:4">
      <c r="A49" s="78" t="s">
        <v>351</v>
      </c>
      <c r="B49" s="111">
        <v>54692.366729999994</v>
      </c>
      <c r="C49" s="112">
        <v>9.7037018490055988E-3</v>
      </c>
      <c r="D49" s="111">
        <v>525.61797999999669</v>
      </c>
    </row>
    <row r="50" spans="1:4">
      <c r="A50" s="78" t="s">
        <v>352</v>
      </c>
      <c r="B50" s="111">
        <v>10114.72344</v>
      </c>
      <c r="C50" s="112">
        <v>1.3657527091108877E-2</v>
      </c>
      <c r="D50" s="111">
        <v>136.28084999999962</v>
      </c>
    </row>
    <row r="51" spans="1:4" ht="19.5" customHeight="1">
      <c r="A51" s="432" t="s">
        <v>353</v>
      </c>
      <c r="B51" s="433">
        <v>44577.64329</v>
      </c>
      <c r="C51" s="434">
        <v>8.8108634123755959E-3</v>
      </c>
      <c r="D51" s="435">
        <v>389.33712999999523</v>
      </c>
    </row>
    <row r="52" spans="1:4" ht="12.75" customHeight="1"/>
    <row r="53" spans="1:4" ht="21" customHeight="1">
      <c r="A53" s="1267" t="s">
        <v>293</v>
      </c>
      <c r="B53" s="1267"/>
      <c r="C53" s="1267"/>
    </row>
    <row r="54" spans="1:4" ht="12.75" customHeight="1"/>
    <row r="55" spans="1:4" ht="12.75" customHeight="1">
      <c r="A55" s="572" t="s">
        <v>81</v>
      </c>
    </row>
    <row r="56" spans="1:4" ht="12.75" customHeight="1">
      <c r="D56" s="34" t="s">
        <v>1635</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3" bestFit="1" customWidth="1"/>
    <col min="4" max="4" width="20.42578125" bestFit="1" customWidth="1"/>
    <col min="5" max="5" width="14.85546875" customWidth="1"/>
  </cols>
  <sheetData>
    <row r="1" spans="1:8" ht="12.75" customHeight="1">
      <c r="A1" s="132" t="s">
        <v>655</v>
      </c>
    </row>
    <row r="2" spans="1:8" ht="12.75" customHeight="1">
      <c r="A2" s="482" t="s">
        <v>656</v>
      </c>
    </row>
    <row r="3" spans="1:8">
      <c r="D3" s="293"/>
      <c r="E3" s="13" t="s">
        <v>1270</v>
      </c>
    </row>
    <row r="4" spans="1:8" ht="79.5" customHeight="1">
      <c r="A4" s="1271" t="s">
        <v>318</v>
      </c>
      <c r="B4" s="416" t="s">
        <v>319</v>
      </c>
      <c r="C4" s="455" t="s">
        <v>300</v>
      </c>
      <c r="D4" s="416" t="s">
        <v>320</v>
      </c>
      <c r="E4" s="455" t="s">
        <v>300</v>
      </c>
    </row>
    <row r="5" spans="1:8" ht="15.75" customHeight="1">
      <c r="A5" s="1271"/>
      <c r="B5" s="456" t="s">
        <v>1700</v>
      </c>
      <c r="C5" s="457"/>
      <c r="D5" s="456" t="s">
        <v>1700</v>
      </c>
      <c r="E5" s="457"/>
    </row>
    <row r="6" spans="1:8">
      <c r="A6" s="458" t="s">
        <v>1221</v>
      </c>
      <c r="B6" s="459">
        <v>1851</v>
      </c>
      <c r="C6" s="460">
        <v>-0.18133569217160547</v>
      </c>
      <c r="D6" s="459">
        <v>37853.586050000005</v>
      </c>
      <c r="E6" s="460">
        <v>-0.17723645769173266</v>
      </c>
      <c r="F6" s="43"/>
      <c r="G6" s="75"/>
      <c r="H6" s="75"/>
    </row>
    <row r="7" spans="1:8">
      <c r="A7" s="458" t="s">
        <v>1544</v>
      </c>
      <c r="B7" s="459">
        <v>1376</v>
      </c>
      <c r="C7" s="460">
        <v>-0.23214285714285715</v>
      </c>
      <c r="D7" s="459">
        <v>39926.726369999997</v>
      </c>
      <c r="E7" s="460">
        <v>-0.11711513734959272</v>
      </c>
      <c r="F7" s="43"/>
      <c r="G7" s="75"/>
      <c r="H7" s="75"/>
    </row>
    <row r="8" spans="1:8">
      <c r="A8" s="458" t="s">
        <v>1174</v>
      </c>
      <c r="B8" s="459">
        <v>469</v>
      </c>
      <c r="C8" s="460">
        <v>7.0776255707762553E-2</v>
      </c>
      <c r="D8" s="459">
        <v>20214.702289999997</v>
      </c>
      <c r="E8" s="460">
        <v>-1.4947931853845737E-2</v>
      </c>
      <c r="F8" s="43"/>
      <c r="G8" s="75"/>
      <c r="H8" s="75"/>
    </row>
    <row r="9" spans="1:8">
      <c r="A9" s="458" t="s">
        <v>1426</v>
      </c>
      <c r="B9" s="459">
        <v>5764</v>
      </c>
      <c r="C9" s="460">
        <v>-9.3853167740921242E-2</v>
      </c>
      <c r="D9" s="459">
        <v>208300.23040999999</v>
      </c>
      <c r="E9" s="460">
        <v>-5.5973796354924922E-2</v>
      </c>
      <c r="F9" s="43"/>
      <c r="G9" s="75"/>
      <c r="H9" s="75"/>
    </row>
    <row r="10" spans="1:8">
      <c r="A10" s="458" t="s">
        <v>1203</v>
      </c>
      <c r="B10" s="459">
        <v>164</v>
      </c>
      <c r="C10" s="460">
        <v>-5.7471264367816091E-2</v>
      </c>
      <c r="D10" s="459">
        <v>19737.682000000001</v>
      </c>
      <c r="E10" s="460">
        <v>2.6098880032822385E-2</v>
      </c>
      <c r="F10" s="43"/>
      <c r="G10" s="75"/>
      <c r="H10" s="75"/>
    </row>
    <row r="11" spans="1:8">
      <c r="A11" s="458" t="s">
        <v>1427</v>
      </c>
      <c r="B11" s="459">
        <v>3616</v>
      </c>
      <c r="C11" s="460">
        <v>-5.1914001048767699E-2</v>
      </c>
      <c r="D11" s="459">
        <v>126933.58722999999</v>
      </c>
      <c r="E11" s="460">
        <v>-3.2794119401613836E-2</v>
      </c>
      <c r="F11" s="43"/>
      <c r="G11" s="75"/>
      <c r="H11" s="75"/>
    </row>
    <row r="12" spans="1:8">
      <c r="A12" s="458" t="s">
        <v>1428</v>
      </c>
      <c r="B12" s="459">
        <v>3100</v>
      </c>
      <c r="C12" s="460">
        <v>1.0988490182802979</v>
      </c>
      <c r="D12" s="459">
        <v>103079.56381000001</v>
      </c>
      <c r="E12" s="460">
        <v>0.89976057301698154</v>
      </c>
      <c r="F12" s="43"/>
      <c r="G12" s="75"/>
      <c r="H12" s="75"/>
    </row>
    <row r="13" spans="1:8">
      <c r="A13" s="458" t="s">
        <v>1222</v>
      </c>
      <c r="B13" s="459">
        <v>10223</v>
      </c>
      <c r="C13" s="460">
        <v>0.12451875481245188</v>
      </c>
      <c r="D13" s="459">
        <v>303377.32225000003</v>
      </c>
      <c r="E13" s="460">
        <v>6.6970440413683371E-2</v>
      </c>
      <c r="F13" s="43"/>
      <c r="G13" s="75"/>
      <c r="H13" s="75"/>
    </row>
    <row r="14" spans="1:8">
      <c r="A14" s="458" t="s">
        <v>1429</v>
      </c>
      <c r="B14" s="459">
        <v>3396</v>
      </c>
      <c r="C14" s="460">
        <v>0.16500857632933105</v>
      </c>
      <c r="D14" s="459">
        <v>107849.60699000001</v>
      </c>
      <c r="E14" s="460">
        <v>0.30031618726608006</v>
      </c>
      <c r="F14" s="43"/>
      <c r="G14" s="75"/>
      <c r="H14" s="75"/>
    </row>
    <row r="15" spans="1:8">
      <c r="A15" s="458" t="s">
        <v>1430</v>
      </c>
      <c r="B15" s="459">
        <v>11963</v>
      </c>
      <c r="C15" s="460">
        <v>-1.1649041639127561E-2</v>
      </c>
      <c r="D15" s="459">
        <v>229537.42059999998</v>
      </c>
      <c r="E15" s="460">
        <v>-8.608134448155896E-3</v>
      </c>
      <c r="F15" s="43"/>
      <c r="G15" s="75"/>
      <c r="H15" s="75"/>
    </row>
    <row r="16" spans="1:8">
      <c r="A16" s="458" t="s">
        <v>1204</v>
      </c>
      <c r="B16" s="459">
        <v>2936</v>
      </c>
      <c r="C16" s="460">
        <v>-3.7377049180327866E-2</v>
      </c>
      <c r="D16" s="459">
        <v>96438.911439999996</v>
      </c>
      <c r="E16" s="460">
        <v>0.12022240309364146</v>
      </c>
      <c r="F16" s="43"/>
      <c r="G16" s="75"/>
      <c r="H16" s="75"/>
    </row>
    <row r="17" spans="1:11">
      <c r="A17" s="458" t="s">
        <v>1431</v>
      </c>
      <c r="B17" s="459">
        <v>361</v>
      </c>
      <c r="C17" s="460">
        <v>-8.241758241758242E-3</v>
      </c>
      <c r="D17" s="459">
        <v>39976.24452</v>
      </c>
      <c r="E17" s="460">
        <v>8.0397547391275831E-2</v>
      </c>
      <c r="F17" s="43"/>
      <c r="G17" s="75"/>
      <c r="H17" s="75"/>
    </row>
    <row r="18" spans="1:11">
      <c r="A18" s="458" t="s">
        <v>1432</v>
      </c>
      <c r="B18" s="459">
        <v>1645</v>
      </c>
      <c r="C18" s="460">
        <v>4.2735042735042739E-3</v>
      </c>
      <c r="D18" s="459">
        <v>35750.214810000005</v>
      </c>
      <c r="E18" s="460">
        <v>8.9433572246803261E-2</v>
      </c>
      <c r="F18" s="43"/>
      <c r="G18" s="75"/>
      <c r="H18" s="75"/>
    </row>
    <row r="19" spans="1:11" s="243" customFormat="1">
      <c r="A19" s="458" t="s">
        <v>1433</v>
      </c>
      <c r="B19" s="459">
        <v>8496</v>
      </c>
      <c r="C19" s="460">
        <v>2.3121387283236993E-2</v>
      </c>
      <c r="D19" s="459">
        <v>212832.28252000001</v>
      </c>
      <c r="E19" s="460">
        <v>-0.18948700592465861</v>
      </c>
      <c r="F19" s="43"/>
      <c r="G19" s="75"/>
      <c r="H19" s="75"/>
    </row>
    <row r="20" spans="1:11">
      <c r="A20" s="458" t="s">
        <v>1434</v>
      </c>
      <c r="B20" s="459">
        <v>132</v>
      </c>
      <c r="C20" s="460">
        <v>-0.11409395973154363</v>
      </c>
      <c r="D20" s="459">
        <v>12955.694009999999</v>
      </c>
      <c r="E20" s="460">
        <v>-0.2550738997024094</v>
      </c>
      <c r="F20" s="43"/>
      <c r="G20" s="75"/>
      <c r="H20" s="75"/>
    </row>
    <row r="21" spans="1:11">
      <c r="A21" s="461" t="s">
        <v>321</v>
      </c>
      <c r="B21" s="462">
        <v>55492</v>
      </c>
      <c r="C21" s="463">
        <v>2.8925313357561374E-2</v>
      </c>
      <c r="D21" s="462">
        <v>1594763.7752999999</v>
      </c>
      <c r="E21" s="463">
        <v>1.4590651322899684E-2</v>
      </c>
      <c r="G21" s="75"/>
      <c r="H21" s="75"/>
    </row>
    <row r="22" spans="1:11">
      <c r="A22" s="16" t="s">
        <v>315</v>
      </c>
    </row>
    <row r="23" spans="1:11" ht="76.5" customHeight="1">
      <c r="A23" s="1274" t="s">
        <v>322</v>
      </c>
      <c r="B23" s="1274"/>
      <c r="C23" s="1274"/>
      <c r="D23" s="1274"/>
      <c r="E23" s="1274"/>
      <c r="G23" s="1278"/>
      <c r="H23" s="1278"/>
      <c r="I23" s="1278"/>
      <c r="J23" s="1278"/>
      <c r="K23" s="1278"/>
    </row>
    <row r="24" spans="1:11" ht="21.75" customHeight="1">
      <c r="A24" s="1267" t="s">
        <v>293</v>
      </c>
      <c r="B24" s="1267"/>
      <c r="C24" s="1267"/>
      <c r="D24" s="1267"/>
      <c r="E24" s="1267"/>
      <c r="F24" s="69"/>
    </row>
    <row r="25" spans="1:11" ht="12.75" customHeight="1"/>
    <row r="26" spans="1:11" ht="12.75" customHeight="1">
      <c r="A26" s="572" t="s">
        <v>81</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794</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9" t="s">
        <v>657</v>
      </c>
    </row>
    <row r="2" spans="1:9" ht="12.75" customHeight="1">
      <c r="A2" s="486" t="s">
        <v>658</v>
      </c>
    </row>
    <row r="3" spans="1:9" ht="12.75" customHeight="1">
      <c r="E3" s="72"/>
      <c r="F3" s="72"/>
      <c r="I3" s="13" t="s">
        <v>1270</v>
      </c>
    </row>
    <row r="4" spans="1:9" s="243" customFormat="1" ht="21" customHeight="1">
      <c r="A4" s="406"/>
      <c r="B4" s="1269" t="s">
        <v>294</v>
      </c>
      <c r="C4" s="1269"/>
      <c r="D4" s="1269"/>
      <c r="E4" s="1269"/>
      <c r="F4" s="1269" t="s">
        <v>295</v>
      </c>
      <c r="G4" s="1269"/>
      <c r="H4" s="1269"/>
      <c r="I4" s="1269"/>
    </row>
    <row r="5" spans="1:9" ht="89.25" customHeight="1">
      <c r="A5" s="416" t="s">
        <v>296</v>
      </c>
      <c r="B5" s="730" t="s">
        <v>297</v>
      </c>
      <c r="C5" s="1280" t="s">
        <v>298</v>
      </c>
      <c r="D5" s="730" t="s">
        <v>728</v>
      </c>
      <c r="E5" s="1280" t="s">
        <v>298</v>
      </c>
      <c r="F5" s="730" t="s">
        <v>299</v>
      </c>
      <c r="G5" s="1280" t="s">
        <v>801</v>
      </c>
      <c r="H5" s="730" t="s">
        <v>729</v>
      </c>
      <c r="I5" s="1280" t="s">
        <v>801</v>
      </c>
    </row>
    <row r="6" spans="1:9" ht="17.25" customHeight="1">
      <c r="A6" s="436"/>
      <c r="B6" s="456">
        <v>45930</v>
      </c>
      <c r="C6" s="1280"/>
      <c r="D6" s="456">
        <v>45930</v>
      </c>
      <c r="E6" s="1280"/>
      <c r="F6" s="456" t="s">
        <v>1700</v>
      </c>
      <c r="G6" s="1280"/>
      <c r="H6" s="456" t="s">
        <v>1700</v>
      </c>
      <c r="I6" s="1280"/>
    </row>
    <row r="7" spans="1:9" ht="12.75" customHeight="1">
      <c r="A7" s="449" t="s">
        <v>301</v>
      </c>
      <c r="B7" s="450"/>
      <c r="C7" s="451"/>
      <c r="D7" s="450"/>
      <c r="E7" s="451"/>
      <c r="F7" s="450"/>
      <c r="G7" s="451"/>
      <c r="H7" s="450"/>
      <c r="I7" s="451"/>
    </row>
    <row r="8" spans="1:9" ht="12.75" customHeight="1">
      <c r="A8" s="441" t="s">
        <v>302</v>
      </c>
      <c r="B8" s="438">
        <v>16</v>
      </c>
      <c r="C8" s="439">
        <v>6.6666666666666666E-2</v>
      </c>
      <c r="D8" s="440">
        <v>6465.6344900000004</v>
      </c>
      <c r="E8" s="439">
        <v>-8.5261842351341793E-2</v>
      </c>
      <c r="F8" s="438">
        <v>0</v>
      </c>
      <c r="G8" s="439">
        <v>0</v>
      </c>
      <c r="H8" s="440">
        <v>0</v>
      </c>
      <c r="I8" s="439">
        <v>0</v>
      </c>
    </row>
    <row r="9" spans="1:9" ht="12.75" customHeight="1">
      <c r="A9" s="441" t="s">
        <v>303</v>
      </c>
      <c r="B9" s="438">
        <v>35496</v>
      </c>
      <c r="C9" s="439">
        <v>7.8364565587734237E-3</v>
      </c>
      <c r="D9" s="440">
        <v>387992.10335999995</v>
      </c>
      <c r="E9" s="439">
        <v>6.7141371672816488E-2</v>
      </c>
      <c r="F9" s="438">
        <v>11131</v>
      </c>
      <c r="G9" s="439">
        <v>7.2391638765722556E-3</v>
      </c>
      <c r="H9" s="440">
        <v>183315.35929000002</v>
      </c>
      <c r="I9" s="439">
        <v>4.4126531539297992E-2</v>
      </c>
    </row>
    <row r="10" spans="1:9" ht="12.75" customHeight="1">
      <c r="A10" s="437" t="s">
        <v>304</v>
      </c>
      <c r="B10" s="438">
        <v>6201</v>
      </c>
      <c r="C10" s="439">
        <v>0.13322368421052633</v>
      </c>
      <c r="D10" s="440">
        <v>75712.186889999997</v>
      </c>
      <c r="E10" s="439">
        <v>-0.15683710041950299</v>
      </c>
      <c r="F10" s="438">
        <v>1244</v>
      </c>
      <c r="G10" s="439">
        <v>-5.5429005315110101E-2</v>
      </c>
      <c r="H10" s="440">
        <v>27877.160980000001</v>
      </c>
      <c r="I10" s="439">
        <v>-0.46085548549317062</v>
      </c>
    </row>
    <row r="11" spans="1:9" ht="12.75" customHeight="1">
      <c r="A11" s="441" t="s">
        <v>305</v>
      </c>
      <c r="B11" s="438">
        <v>12</v>
      </c>
      <c r="C11" s="439">
        <v>0</v>
      </c>
      <c r="D11" s="440">
        <v>115.12935</v>
      </c>
      <c r="E11" s="439">
        <v>0.77587081866672425</v>
      </c>
      <c r="F11" s="438">
        <v>1</v>
      </c>
      <c r="G11" s="439">
        <v>0</v>
      </c>
      <c r="H11" s="440">
        <v>139.98398</v>
      </c>
      <c r="I11" s="439">
        <v>0</v>
      </c>
    </row>
    <row r="12" spans="1:9" ht="12.75" customHeight="1">
      <c r="A12" s="442" t="s">
        <v>306</v>
      </c>
      <c r="B12" s="438">
        <v>0</v>
      </c>
      <c r="C12" s="439">
        <v>0</v>
      </c>
      <c r="D12" s="440">
        <v>0</v>
      </c>
      <c r="E12" s="439">
        <v>0</v>
      </c>
      <c r="F12" s="438">
        <v>0</v>
      </c>
      <c r="G12" s="439">
        <v>0</v>
      </c>
      <c r="H12" s="440">
        <v>0</v>
      </c>
      <c r="I12" s="439">
        <v>0</v>
      </c>
    </row>
    <row r="13" spans="1:9" ht="29.25">
      <c r="A13" s="437" t="s">
        <v>307</v>
      </c>
      <c r="B13" s="438">
        <v>516</v>
      </c>
      <c r="C13" s="439">
        <v>-0.21936459909228442</v>
      </c>
      <c r="D13" s="440">
        <v>11631.011</v>
      </c>
      <c r="E13" s="439">
        <v>-0.38317928564778836</v>
      </c>
      <c r="F13" s="438">
        <v>60</v>
      </c>
      <c r="G13" s="439">
        <v>-0.80263157894736847</v>
      </c>
      <c r="H13" s="440">
        <v>1737.26234</v>
      </c>
      <c r="I13" s="439">
        <v>-0.87617720862879689</v>
      </c>
    </row>
    <row r="14" spans="1:9" ht="12.75" customHeight="1">
      <c r="A14" s="441" t="s">
        <v>308</v>
      </c>
      <c r="B14" s="438">
        <v>53</v>
      </c>
      <c r="C14" s="439">
        <v>0.70967741935483875</v>
      </c>
      <c r="D14" s="440">
        <v>448.91543999999993</v>
      </c>
      <c r="E14" s="439">
        <v>1.7123908434671389</v>
      </c>
      <c r="F14" s="438">
        <v>32</v>
      </c>
      <c r="G14" s="439">
        <v>2.5555555555555554</v>
      </c>
      <c r="H14" s="440">
        <v>447.79890999999998</v>
      </c>
      <c r="I14" s="439">
        <v>1.4447009803504087</v>
      </c>
    </row>
    <row r="15" spans="1:9" ht="22.5" customHeight="1">
      <c r="A15" s="443" t="s">
        <v>309</v>
      </c>
      <c r="B15" s="446">
        <v>42294</v>
      </c>
      <c r="C15" s="445">
        <v>2.1322836927386443E-2</v>
      </c>
      <c r="D15" s="446">
        <v>482364.98053000006</v>
      </c>
      <c r="E15" s="445">
        <v>5.9093804672238088E-3</v>
      </c>
      <c r="F15" s="446">
        <v>12468</v>
      </c>
      <c r="G15" s="447">
        <v>-1.6796782588123966E-2</v>
      </c>
      <c r="H15" s="446">
        <v>213517.5655</v>
      </c>
      <c r="I15" s="447">
        <v>-0.11582475554427515</v>
      </c>
    </row>
    <row r="16" spans="1:9" ht="15" customHeight="1">
      <c r="A16" s="449" t="s">
        <v>310</v>
      </c>
      <c r="B16" s="452"/>
      <c r="C16" s="448"/>
      <c r="D16" s="452"/>
      <c r="E16" s="453"/>
      <c r="F16" s="452"/>
      <c r="G16" s="448"/>
      <c r="H16" s="452"/>
      <c r="I16" s="453"/>
    </row>
    <row r="17" spans="1:9" ht="12.75" customHeight="1">
      <c r="A17" s="441" t="s">
        <v>302</v>
      </c>
      <c r="B17" s="438">
        <v>134</v>
      </c>
      <c r="C17" s="439">
        <v>-8.2191780821917804E-2</v>
      </c>
      <c r="D17" s="438">
        <v>44563.8992</v>
      </c>
      <c r="E17" s="439">
        <v>1.3028804468303942E-2</v>
      </c>
      <c r="F17" s="438">
        <v>3</v>
      </c>
      <c r="G17" s="439">
        <v>-0.7</v>
      </c>
      <c r="H17" s="440">
        <v>2016.14</v>
      </c>
      <c r="I17" s="439">
        <v>-0.53280344811604952</v>
      </c>
    </row>
    <row r="18" spans="1:9" ht="12.75" customHeight="1">
      <c r="A18" s="441" t="s">
        <v>303</v>
      </c>
      <c r="B18" s="438">
        <v>121014</v>
      </c>
      <c r="C18" s="439">
        <v>9.4881793588896826E-2</v>
      </c>
      <c r="D18" s="438">
        <v>1973478.02299</v>
      </c>
      <c r="E18" s="439">
        <v>0.16761344625820285</v>
      </c>
      <c r="F18" s="438">
        <v>35423</v>
      </c>
      <c r="G18" s="439">
        <v>6.4329066762814732E-2</v>
      </c>
      <c r="H18" s="440">
        <v>876209.89072999998</v>
      </c>
      <c r="I18" s="439">
        <v>9.4457636443243648E-2</v>
      </c>
    </row>
    <row r="19" spans="1:9" ht="12.75" customHeight="1">
      <c r="A19" s="437" t="s">
        <v>304</v>
      </c>
      <c r="B19" s="438">
        <v>24493</v>
      </c>
      <c r="C19" s="439">
        <v>9.7700891856765115E-2</v>
      </c>
      <c r="D19" s="438">
        <v>769649.5210699999</v>
      </c>
      <c r="E19" s="439">
        <v>0.12679847514683154</v>
      </c>
      <c r="F19" s="438">
        <v>5250</v>
      </c>
      <c r="G19" s="439">
        <v>-3.5103841205660721E-2</v>
      </c>
      <c r="H19" s="440">
        <v>286149.70406000002</v>
      </c>
      <c r="I19" s="439">
        <v>1.5069423225506518E-2</v>
      </c>
    </row>
    <row r="20" spans="1:9" ht="12.75" customHeight="1">
      <c r="A20" s="441" t="s">
        <v>305</v>
      </c>
      <c r="B20" s="438">
        <v>1865</v>
      </c>
      <c r="C20" s="439">
        <v>-1.1134676564156946E-2</v>
      </c>
      <c r="D20" s="438">
        <v>307111.20846999995</v>
      </c>
      <c r="E20" s="439">
        <v>4.4637492090143942E-2</v>
      </c>
      <c r="F20" s="438">
        <v>295</v>
      </c>
      <c r="G20" s="439">
        <v>-0.34444444444444444</v>
      </c>
      <c r="H20" s="440">
        <v>90114.762569999992</v>
      </c>
      <c r="I20" s="439">
        <v>-0.24962033903312086</v>
      </c>
    </row>
    <row r="21" spans="1:9" ht="12.75" customHeight="1">
      <c r="A21" s="442" t="s">
        <v>306</v>
      </c>
      <c r="B21" s="438">
        <v>0</v>
      </c>
      <c r="C21" s="439">
        <v>0</v>
      </c>
      <c r="D21" s="438">
        <v>0</v>
      </c>
      <c r="E21" s="439">
        <v>0</v>
      </c>
      <c r="F21" s="438">
        <v>0</v>
      </c>
      <c r="G21" s="439">
        <v>0</v>
      </c>
      <c r="H21" s="440">
        <v>0</v>
      </c>
      <c r="I21" s="439">
        <v>0</v>
      </c>
    </row>
    <row r="22" spans="1:9" ht="29.25">
      <c r="A22" s="437" t="s">
        <v>307</v>
      </c>
      <c r="B22" s="438">
        <v>9606</v>
      </c>
      <c r="C22" s="439">
        <v>9.6699600588606265E-3</v>
      </c>
      <c r="D22" s="438">
        <v>350359.50948000001</v>
      </c>
      <c r="E22" s="439">
        <v>5.6462938708298605E-2</v>
      </c>
      <c r="F22" s="438">
        <v>1901</v>
      </c>
      <c r="G22" s="439">
        <v>-2.2622107969151671E-2</v>
      </c>
      <c r="H22" s="440">
        <v>120422.26398</v>
      </c>
      <c r="I22" s="439">
        <v>1.2046011707151204E-3</v>
      </c>
    </row>
    <row r="23" spans="1:9" ht="12.75" customHeight="1">
      <c r="A23" s="441" t="s">
        <v>311</v>
      </c>
      <c r="B23" s="438">
        <v>486</v>
      </c>
      <c r="C23" s="439">
        <v>0.233502538071066</v>
      </c>
      <c r="D23" s="438">
        <v>11215.33411</v>
      </c>
      <c r="E23" s="439">
        <v>0.6508972200852462</v>
      </c>
      <c r="F23" s="438">
        <v>152</v>
      </c>
      <c r="G23" s="439">
        <v>0.23577235772357724</v>
      </c>
      <c r="H23" s="440">
        <v>6333.4484599999996</v>
      </c>
      <c r="I23" s="439">
        <v>0.99976946655646703</v>
      </c>
    </row>
    <row r="24" spans="1:9" ht="22.5" customHeight="1">
      <c r="A24" s="443" t="s">
        <v>312</v>
      </c>
      <c r="B24" s="444">
        <v>157598</v>
      </c>
      <c r="C24" s="445">
        <v>8.8534327945848867E-2</v>
      </c>
      <c r="D24" s="446">
        <v>3456377.4953200002</v>
      </c>
      <c r="E24" s="445">
        <v>0.133376413702952</v>
      </c>
      <c r="F24" s="446">
        <v>43024</v>
      </c>
      <c r="G24" s="447">
        <v>4.2980776223606701E-2</v>
      </c>
      <c r="H24" s="446">
        <v>1381246.2097999998</v>
      </c>
      <c r="I24" s="447">
        <v>3.8264064724639418E-2</v>
      </c>
    </row>
    <row r="25" spans="1:9" ht="15" customHeight="1">
      <c r="A25" s="449" t="s">
        <v>313</v>
      </c>
      <c r="B25" s="452"/>
      <c r="C25" s="448"/>
      <c r="D25" s="452"/>
      <c r="E25" s="454"/>
      <c r="F25" s="452"/>
      <c r="G25" s="448"/>
      <c r="H25" s="452"/>
      <c r="I25" s="454"/>
    </row>
    <row r="26" spans="1:9" ht="12.75" customHeight="1">
      <c r="A26" s="441" t="s">
        <v>302</v>
      </c>
      <c r="B26" s="438">
        <v>2</v>
      </c>
      <c r="C26" s="439">
        <v>0</v>
      </c>
      <c r="D26" s="438">
        <v>0</v>
      </c>
      <c r="E26" s="439">
        <v>0</v>
      </c>
      <c r="F26" s="438"/>
      <c r="G26" s="439"/>
      <c r="H26" s="438"/>
      <c r="I26" s="439"/>
    </row>
    <row r="27" spans="1:9" ht="12.75" customHeight="1">
      <c r="A27" s="441" t="s">
        <v>303</v>
      </c>
      <c r="B27" s="438">
        <v>1</v>
      </c>
      <c r="C27" s="439">
        <v>0</v>
      </c>
      <c r="D27" s="438">
        <v>0</v>
      </c>
      <c r="E27" s="439">
        <v>0</v>
      </c>
      <c r="F27" s="438"/>
      <c r="G27" s="439"/>
      <c r="H27" s="438"/>
      <c r="I27" s="439"/>
    </row>
    <row r="28" spans="1:9" ht="12.75" customHeight="1">
      <c r="A28" s="437" t="s">
        <v>304</v>
      </c>
      <c r="B28" s="438">
        <v>0</v>
      </c>
      <c r="C28" s="439">
        <v>0</v>
      </c>
      <c r="D28" s="438">
        <v>0</v>
      </c>
      <c r="E28" s="439">
        <v>0</v>
      </c>
      <c r="F28" s="438"/>
      <c r="G28" s="439"/>
      <c r="H28" s="438"/>
      <c r="I28" s="439"/>
    </row>
    <row r="29" spans="1:9" ht="12.75" customHeight="1">
      <c r="A29" s="441" t="s">
        <v>305</v>
      </c>
      <c r="B29" s="438">
        <v>0</v>
      </c>
      <c r="C29" s="439">
        <v>0</v>
      </c>
      <c r="D29" s="438">
        <v>0</v>
      </c>
      <c r="E29" s="439">
        <v>0</v>
      </c>
      <c r="F29" s="438"/>
      <c r="G29" s="439"/>
      <c r="H29" s="438"/>
      <c r="I29" s="439"/>
    </row>
    <row r="30" spans="1:9" ht="12.75" customHeight="1">
      <c r="A30" s="442" t="s">
        <v>314</v>
      </c>
      <c r="B30" s="438">
        <v>0</v>
      </c>
      <c r="C30" s="439">
        <v>0</v>
      </c>
      <c r="D30" s="438">
        <v>0</v>
      </c>
      <c r="E30" s="439">
        <v>0</v>
      </c>
      <c r="F30" s="438"/>
      <c r="G30" s="439"/>
      <c r="H30" s="438"/>
      <c r="I30" s="439"/>
    </row>
    <row r="31" spans="1:9" ht="29.25">
      <c r="A31" s="437" t="s">
        <v>307</v>
      </c>
      <c r="B31" s="438">
        <v>0</v>
      </c>
      <c r="C31" s="439">
        <v>0</v>
      </c>
      <c r="D31" s="438">
        <v>0</v>
      </c>
      <c r="E31" s="439">
        <v>0</v>
      </c>
      <c r="F31" s="438"/>
      <c r="G31" s="439"/>
      <c r="H31" s="438"/>
      <c r="I31" s="439"/>
    </row>
    <row r="32" spans="1:9" ht="12.75" customHeight="1">
      <c r="A32" s="441" t="s">
        <v>308</v>
      </c>
      <c r="B32" s="438">
        <v>0</v>
      </c>
      <c r="C32" s="439">
        <v>0</v>
      </c>
      <c r="D32" s="438">
        <v>0</v>
      </c>
      <c r="E32" s="439">
        <v>0</v>
      </c>
      <c r="F32" s="438"/>
      <c r="G32" s="439"/>
      <c r="H32" s="438"/>
      <c r="I32" s="439"/>
    </row>
    <row r="33" spans="1:13" ht="22.5" customHeight="1">
      <c r="A33" s="443" t="s">
        <v>309</v>
      </c>
      <c r="B33" s="446">
        <v>3</v>
      </c>
      <c r="C33" s="445">
        <v>0</v>
      </c>
      <c r="D33" s="446">
        <v>0</v>
      </c>
      <c r="E33" s="445">
        <v>0</v>
      </c>
      <c r="F33" s="446"/>
      <c r="G33" s="445"/>
      <c r="H33" s="446"/>
      <c r="I33" s="445"/>
    </row>
    <row r="34" spans="1:13" ht="12.75" customHeight="1">
      <c r="A34" s="16" t="s">
        <v>315</v>
      </c>
      <c r="J34" s="179"/>
      <c r="K34" s="179"/>
      <c r="L34" s="179"/>
      <c r="M34" s="179"/>
    </row>
    <row r="35" spans="1:13" ht="48" customHeight="1">
      <c r="A35" s="1281" t="s">
        <v>316</v>
      </c>
      <c r="B35" s="1281"/>
      <c r="C35" s="1281"/>
      <c r="D35" s="1281"/>
      <c r="E35" s="1281"/>
      <c r="F35" s="1281"/>
      <c r="G35" s="1281"/>
      <c r="H35" s="1281"/>
      <c r="I35" s="1281"/>
      <c r="J35" s="179"/>
      <c r="K35" s="179"/>
      <c r="L35" s="179"/>
      <c r="M35" s="179"/>
    </row>
    <row r="36" spans="1:13" ht="25.5" customHeight="1">
      <c r="A36" s="1279" t="s">
        <v>317</v>
      </c>
      <c r="B36" s="1279"/>
      <c r="C36" s="1279"/>
      <c r="D36" s="1279"/>
      <c r="E36" s="1279"/>
      <c r="F36" s="1279"/>
      <c r="G36" s="1279"/>
      <c r="H36" s="1279"/>
      <c r="I36" s="1279"/>
    </row>
    <row r="37" spans="1:13" ht="58.5" customHeight="1">
      <c r="A37" s="1274" t="s">
        <v>730</v>
      </c>
      <c r="B37" s="1274"/>
      <c r="C37" s="1274"/>
      <c r="D37" s="1274"/>
      <c r="E37" s="1274"/>
      <c r="F37" s="1274"/>
      <c r="G37" s="1274"/>
      <c r="H37" s="1274"/>
      <c r="I37" s="1274"/>
    </row>
    <row r="38" spans="1:13" ht="22.5" customHeight="1">
      <c r="A38" s="1279" t="s">
        <v>293</v>
      </c>
      <c r="B38" s="1279"/>
      <c r="C38" s="1279"/>
      <c r="D38" s="1279"/>
      <c r="E38" s="1279"/>
      <c r="F38" s="1279"/>
      <c r="G38" s="1279"/>
      <c r="H38" s="1279"/>
      <c r="I38" s="1279"/>
    </row>
    <row r="39" spans="1:13" ht="12.75" customHeight="1"/>
    <row r="40" spans="1:13" ht="12.75" customHeight="1">
      <c r="A40" s="572"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5" t="s">
        <v>904</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2" t="s">
        <v>659</v>
      </c>
      <c r="C1" s="42"/>
      <c r="O1" s="122"/>
    </row>
    <row r="2" spans="1:15">
      <c r="A2" s="485" t="s">
        <v>660</v>
      </c>
      <c r="O2" s="64"/>
    </row>
    <row r="3" spans="1:15" ht="12.75" customHeight="1">
      <c r="A3" s="42"/>
      <c r="B3" s="62"/>
      <c r="C3" s="62"/>
      <c r="D3" s="62"/>
      <c r="E3" s="62"/>
      <c r="F3" s="62"/>
      <c r="G3" s="62"/>
      <c r="H3" s="62"/>
      <c r="I3" s="62"/>
      <c r="J3" s="62"/>
      <c r="K3" s="62"/>
      <c r="L3" s="62"/>
      <c r="M3" s="62"/>
      <c r="O3" s="13" t="s">
        <v>1270</v>
      </c>
    </row>
    <row r="4" spans="1:15" ht="30.75" customHeight="1">
      <c r="A4" s="1114" t="s">
        <v>1656</v>
      </c>
      <c r="B4" s="1282" t="s">
        <v>259</v>
      </c>
      <c r="C4" s="1282"/>
      <c r="D4" s="1282" t="s">
        <v>260</v>
      </c>
      <c r="E4" s="1282"/>
      <c r="F4" s="1282" t="s">
        <v>261</v>
      </c>
      <c r="G4" s="1282"/>
      <c r="H4" s="1282" t="s">
        <v>262</v>
      </c>
      <c r="I4" s="1282"/>
      <c r="J4" s="1282" t="s">
        <v>263</v>
      </c>
      <c r="K4" s="1282"/>
      <c r="L4" s="1282" t="s">
        <v>264</v>
      </c>
      <c r="M4" s="1282"/>
      <c r="N4" s="1282" t="s">
        <v>265</v>
      </c>
      <c r="O4" s="1282"/>
    </row>
    <row r="5" spans="1:15" ht="48.75" customHeight="1">
      <c r="A5" s="1115">
        <v>45930</v>
      </c>
      <c r="B5" s="720" t="s">
        <v>266</v>
      </c>
      <c r="C5" s="720" t="s">
        <v>267</v>
      </c>
      <c r="D5" s="720" t="s">
        <v>266</v>
      </c>
      <c r="E5" s="720" t="s">
        <v>267</v>
      </c>
      <c r="F5" s="720" t="s">
        <v>266</v>
      </c>
      <c r="G5" s="720" t="s">
        <v>267</v>
      </c>
      <c r="H5" s="720" t="s">
        <v>266</v>
      </c>
      <c r="I5" s="720" t="s">
        <v>267</v>
      </c>
      <c r="J5" s="720" t="s">
        <v>266</v>
      </c>
      <c r="K5" s="720" t="s">
        <v>267</v>
      </c>
      <c r="L5" s="720" t="s">
        <v>266</v>
      </c>
      <c r="M5" s="720" t="s">
        <v>267</v>
      </c>
      <c r="N5" s="720" t="s">
        <v>266</v>
      </c>
      <c r="O5" s="720" t="s">
        <v>267</v>
      </c>
    </row>
    <row r="6" spans="1:15" ht="13.5" customHeight="1">
      <c r="A6" s="464" t="s">
        <v>268</v>
      </c>
      <c r="B6" s="465">
        <v>3510208.0336599997</v>
      </c>
      <c r="C6" s="465">
        <v>39376.065820000003</v>
      </c>
      <c r="D6" s="465">
        <v>12073.641969999999</v>
      </c>
      <c r="E6" s="465">
        <v>1812.83988</v>
      </c>
      <c r="F6" s="465">
        <v>4362.9859900000001</v>
      </c>
      <c r="G6" s="465">
        <v>1114.5527099999999</v>
      </c>
      <c r="H6" s="465">
        <v>2446.5538700000002</v>
      </c>
      <c r="I6" s="465">
        <v>962.21731999999997</v>
      </c>
      <c r="J6" s="465">
        <v>25615.600850000003</v>
      </c>
      <c r="K6" s="465">
        <v>24951.968000000001</v>
      </c>
      <c r="L6" s="465">
        <v>3554706.8163400004</v>
      </c>
      <c r="M6" s="465">
        <v>68217.643730000011</v>
      </c>
      <c r="N6" s="465">
        <v>28484.632539999999</v>
      </c>
      <c r="O6" s="465">
        <v>2772.3956000000003</v>
      </c>
    </row>
    <row r="7" spans="1:15" ht="13.5" customHeight="1">
      <c r="A7" s="468" t="s">
        <v>269</v>
      </c>
      <c r="B7" s="469">
        <v>43818.771939999999</v>
      </c>
      <c r="C7" s="469">
        <v>2786.7785600000007</v>
      </c>
      <c r="D7" s="469">
        <v>184.10253</v>
      </c>
      <c r="E7" s="469">
        <v>1.2819800000000001</v>
      </c>
      <c r="F7" s="469">
        <v>761.31778000000008</v>
      </c>
      <c r="G7" s="469">
        <v>304.89153000000005</v>
      </c>
      <c r="H7" s="469">
        <v>0</v>
      </c>
      <c r="I7" s="469">
        <v>0</v>
      </c>
      <c r="J7" s="469">
        <v>7719.09656</v>
      </c>
      <c r="K7" s="469">
        <v>7696.5832399999999</v>
      </c>
      <c r="L7" s="469">
        <v>52483.288810000005</v>
      </c>
      <c r="M7" s="469">
        <v>10789.535310000001</v>
      </c>
      <c r="N7" s="469">
        <v>961.73572999999999</v>
      </c>
      <c r="O7" s="469">
        <v>326.81661000000003</v>
      </c>
    </row>
    <row r="8" spans="1:15" ht="13.5" customHeight="1">
      <c r="A8" s="468" t="s">
        <v>270</v>
      </c>
      <c r="B8" s="469">
        <v>2007485.1672700001</v>
      </c>
      <c r="C8" s="469">
        <v>16907.452499999999</v>
      </c>
      <c r="D8" s="469">
        <v>4969.4870400000009</v>
      </c>
      <c r="E8" s="469">
        <v>837.35321999999996</v>
      </c>
      <c r="F8" s="469">
        <v>2380.0644400000001</v>
      </c>
      <c r="G8" s="469">
        <v>661.98534999999993</v>
      </c>
      <c r="H8" s="469">
        <v>1801.2492999999997</v>
      </c>
      <c r="I8" s="469">
        <v>698.90670999999998</v>
      </c>
      <c r="J8" s="469">
        <v>8794.6560400000017</v>
      </c>
      <c r="K8" s="469">
        <v>8596.9572399999997</v>
      </c>
      <c r="L8" s="469">
        <v>2025430.6240899998</v>
      </c>
      <c r="M8" s="469">
        <v>27702.655019999998</v>
      </c>
      <c r="N8" s="469">
        <v>3924.6878299999998</v>
      </c>
      <c r="O8" s="469">
        <v>187.42668000000003</v>
      </c>
    </row>
    <row r="9" spans="1:15" ht="13.5" customHeight="1">
      <c r="A9" s="468" t="s">
        <v>271</v>
      </c>
      <c r="B9" s="469">
        <v>782592.34960000007</v>
      </c>
      <c r="C9" s="469">
        <v>9548.9385199999997</v>
      </c>
      <c r="D9" s="469">
        <v>5126.5721100000001</v>
      </c>
      <c r="E9" s="469">
        <v>804.02800999999999</v>
      </c>
      <c r="F9" s="469">
        <v>870.40460000000007</v>
      </c>
      <c r="G9" s="469">
        <v>110.97058</v>
      </c>
      <c r="H9" s="469">
        <v>301.05559999999997</v>
      </c>
      <c r="I9" s="469">
        <v>101.67447000000001</v>
      </c>
      <c r="J9" s="469">
        <v>3921.9084199999998</v>
      </c>
      <c r="K9" s="469">
        <v>3566.4942800000003</v>
      </c>
      <c r="L9" s="469">
        <v>792812.29032999987</v>
      </c>
      <c r="M9" s="469">
        <v>14132.105860000001</v>
      </c>
      <c r="N9" s="469">
        <v>15583.836539999998</v>
      </c>
      <c r="O9" s="469">
        <v>1593.6591699999994</v>
      </c>
    </row>
    <row r="10" spans="1:15" ht="13.5" customHeight="1">
      <c r="A10" s="468" t="s">
        <v>272</v>
      </c>
      <c r="B10" s="469">
        <v>308623.97450999997</v>
      </c>
      <c r="C10" s="469">
        <v>3950.7224799999999</v>
      </c>
      <c r="D10" s="469">
        <v>544.87952000000007</v>
      </c>
      <c r="E10" s="469">
        <v>8.7316000000000003</v>
      </c>
      <c r="F10" s="469">
        <v>0.10795</v>
      </c>
      <c r="G10" s="469">
        <v>5.0000000000000001E-4</v>
      </c>
      <c r="H10" s="469">
        <v>53.072000000000003</v>
      </c>
      <c r="I10" s="469">
        <v>4.1852799999999997</v>
      </c>
      <c r="J10" s="469">
        <v>1067.3077900000001</v>
      </c>
      <c r="K10" s="469">
        <v>1067.2912900000001</v>
      </c>
      <c r="L10" s="469">
        <v>310289.34177</v>
      </c>
      <c r="M10" s="469">
        <v>5030.9311500000003</v>
      </c>
      <c r="N10" s="469">
        <v>6743.1569300000001</v>
      </c>
      <c r="O10" s="469">
        <v>286.88670999999999</v>
      </c>
    </row>
    <row r="11" spans="1:15" ht="13.5" customHeight="1">
      <c r="A11" s="468" t="s">
        <v>273</v>
      </c>
      <c r="B11" s="469">
        <v>0</v>
      </c>
      <c r="C11" s="469">
        <v>0</v>
      </c>
      <c r="D11" s="469">
        <v>0</v>
      </c>
      <c r="E11" s="469">
        <v>0</v>
      </c>
      <c r="F11" s="469">
        <v>0</v>
      </c>
      <c r="G11" s="469">
        <v>0</v>
      </c>
      <c r="H11" s="469">
        <v>0</v>
      </c>
      <c r="I11" s="469">
        <v>0</v>
      </c>
      <c r="J11" s="469">
        <v>0</v>
      </c>
      <c r="K11" s="469">
        <v>0</v>
      </c>
      <c r="L11" s="469">
        <v>0</v>
      </c>
      <c r="M11" s="469">
        <v>0</v>
      </c>
      <c r="N11" s="469">
        <v>0</v>
      </c>
      <c r="O11" s="469">
        <v>0</v>
      </c>
    </row>
    <row r="12" spans="1:15" ht="22.5">
      <c r="A12" s="468" t="s">
        <v>274</v>
      </c>
      <c r="B12" s="469">
        <v>356264.12537999992</v>
      </c>
      <c r="C12" s="469">
        <v>5968.3485099999998</v>
      </c>
      <c r="D12" s="469">
        <v>1212.0390600000001</v>
      </c>
      <c r="E12" s="469">
        <v>159.57281</v>
      </c>
      <c r="F12" s="469">
        <v>351.09121999999996</v>
      </c>
      <c r="G12" s="469">
        <v>36.704749999999997</v>
      </c>
      <c r="H12" s="469">
        <v>291.17697000000004</v>
      </c>
      <c r="I12" s="469">
        <v>157.45086000000001</v>
      </c>
      <c r="J12" s="469">
        <v>4047.0814300000002</v>
      </c>
      <c r="K12" s="469">
        <v>3959.55467</v>
      </c>
      <c r="L12" s="469">
        <v>362165.51406000002</v>
      </c>
      <c r="M12" s="469">
        <v>10281.631599999997</v>
      </c>
      <c r="N12" s="469">
        <v>1185.1105700000001</v>
      </c>
      <c r="O12" s="469">
        <v>376.58436000000006</v>
      </c>
    </row>
    <row r="13" spans="1:15" ht="13.5" customHeight="1">
      <c r="A13" s="468" t="s">
        <v>275</v>
      </c>
      <c r="B13" s="469">
        <v>11423.644960000001</v>
      </c>
      <c r="C13" s="469">
        <v>213.82525000000001</v>
      </c>
      <c r="D13" s="469">
        <v>36.561709999999998</v>
      </c>
      <c r="E13" s="469">
        <v>1.87226</v>
      </c>
      <c r="F13" s="469">
        <v>0</v>
      </c>
      <c r="G13" s="469">
        <v>0</v>
      </c>
      <c r="H13" s="469">
        <v>0</v>
      </c>
      <c r="I13" s="469">
        <v>0</v>
      </c>
      <c r="J13" s="469">
        <v>65.550610000000006</v>
      </c>
      <c r="K13" s="469">
        <v>65.087279999999993</v>
      </c>
      <c r="L13" s="469">
        <v>11525.757280000002</v>
      </c>
      <c r="M13" s="469">
        <v>280.78479000000004</v>
      </c>
      <c r="N13" s="469">
        <v>86.104939999999999</v>
      </c>
      <c r="O13" s="469">
        <v>1.02207</v>
      </c>
    </row>
    <row r="14" spans="1:15" ht="13.5" customHeight="1">
      <c r="A14" s="464" t="s">
        <v>276</v>
      </c>
      <c r="B14" s="465">
        <v>500541.72714000003</v>
      </c>
      <c r="C14" s="465">
        <v>496.44183999999996</v>
      </c>
      <c r="D14" s="465">
        <v>300.01380999999998</v>
      </c>
      <c r="E14" s="465">
        <v>31.458929999999995</v>
      </c>
      <c r="F14" s="465">
        <v>102.40417000000001</v>
      </c>
      <c r="G14" s="465">
        <v>45.844629999999995</v>
      </c>
      <c r="H14" s="465">
        <v>65.192160000000001</v>
      </c>
      <c r="I14" s="465">
        <v>33.289909999999999</v>
      </c>
      <c r="J14" s="465">
        <v>3663.3603900000003</v>
      </c>
      <c r="K14" s="465">
        <v>3455.6231199999993</v>
      </c>
      <c r="L14" s="465">
        <v>504672.69767000002</v>
      </c>
      <c r="M14" s="465">
        <v>4062.6584299999995</v>
      </c>
      <c r="N14" s="465">
        <v>129.17298000000002</v>
      </c>
      <c r="O14" s="465">
        <v>48.192720000000001</v>
      </c>
    </row>
    <row r="15" spans="1:15" ht="13.5" customHeight="1">
      <c r="A15" s="468" t="s">
        <v>269</v>
      </c>
      <c r="B15" s="469">
        <v>6613.6706299999996</v>
      </c>
      <c r="C15" s="469">
        <v>3.1129999999999998E-2</v>
      </c>
      <c r="D15" s="469">
        <v>0</v>
      </c>
      <c r="E15" s="469">
        <v>0</v>
      </c>
      <c r="F15" s="469">
        <v>0</v>
      </c>
      <c r="G15" s="469">
        <v>0</v>
      </c>
      <c r="H15" s="469">
        <v>0</v>
      </c>
      <c r="I15" s="469">
        <v>0</v>
      </c>
      <c r="J15" s="469">
        <v>9.9384599999999992</v>
      </c>
      <c r="K15" s="469">
        <v>9.9384599999999992</v>
      </c>
      <c r="L15" s="469">
        <v>6623.6090899999999</v>
      </c>
      <c r="M15" s="469">
        <v>9.9695900000000002</v>
      </c>
      <c r="N15" s="469">
        <v>0</v>
      </c>
      <c r="O15" s="469">
        <v>0</v>
      </c>
    </row>
    <row r="16" spans="1:15" ht="13.5" customHeight="1">
      <c r="A16" s="468" t="s">
        <v>270</v>
      </c>
      <c r="B16" s="469">
        <v>402393.57246000005</v>
      </c>
      <c r="C16" s="469">
        <v>379.58031000000005</v>
      </c>
      <c r="D16" s="469">
        <v>298.58184999999997</v>
      </c>
      <c r="E16" s="469">
        <v>31.451659999999997</v>
      </c>
      <c r="F16" s="469">
        <v>87.052580000000006</v>
      </c>
      <c r="G16" s="469">
        <v>30.495439999999995</v>
      </c>
      <c r="H16" s="469">
        <v>62.103749999999998</v>
      </c>
      <c r="I16" s="469">
        <v>32.579569999999997</v>
      </c>
      <c r="J16" s="469">
        <v>2325.65688</v>
      </c>
      <c r="K16" s="469">
        <v>2215.7222499999998</v>
      </c>
      <c r="L16" s="469">
        <v>405166.96752000001</v>
      </c>
      <c r="M16" s="469">
        <v>2689.8292299999994</v>
      </c>
      <c r="N16" s="469">
        <v>85.912820000000011</v>
      </c>
      <c r="O16" s="469">
        <v>48.103839999999998</v>
      </c>
    </row>
    <row r="17" spans="1:15" ht="13.5" customHeight="1">
      <c r="A17" s="468" t="s">
        <v>277</v>
      </c>
      <c r="B17" s="469">
        <v>79066.657579999999</v>
      </c>
      <c r="C17" s="469">
        <v>111.98669</v>
      </c>
      <c r="D17" s="469">
        <v>7.6939999999999995E-2</v>
      </c>
      <c r="E17" s="469">
        <v>1.1999999999999999E-4</v>
      </c>
      <c r="F17" s="469">
        <v>15.35159</v>
      </c>
      <c r="G17" s="469">
        <v>15.34919</v>
      </c>
      <c r="H17" s="469">
        <v>3.0884099999999997</v>
      </c>
      <c r="I17" s="469">
        <v>0.71034000000000008</v>
      </c>
      <c r="J17" s="469">
        <v>768.31857000000002</v>
      </c>
      <c r="K17" s="469">
        <v>670.51592999999991</v>
      </c>
      <c r="L17" s="469">
        <v>79853.493090000004</v>
      </c>
      <c r="M17" s="469">
        <v>798.56227000000001</v>
      </c>
      <c r="N17" s="469">
        <v>0</v>
      </c>
      <c r="O17" s="469">
        <v>0</v>
      </c>
    </row>
    <row r="18" spans="1:15" ht="13.5" customHeight="1">
      <c r="A18" s="468" t="s">
        <v>278</v>
      </c>
      <c r="B18" s="469">
        <v>115.12935</v>
      </c>
      <c r="C18" s="469">
        <v>6.1500000000000001E-3</v>
      </c>
      <c r="D18" s="469">
        <v>0</v>
      </c>
      <c r="E18" s="469">
        <v>0</v>
      </c>
      <c r="F18" s="469">
        <v>0</v>
      </c>
      <c r="G18" s="469">
        <v>0</v>
      </c>
      <c r="H18" s="469">
        <v>0</v>
      </c>
      <c r="I18" s="469">
        <v>0</v>
      </c>
      <c r="J18" s="469">
        <v>229.47244000000001</v>
      </c>
      <c r="K18" s="469">
        <v>229.47244000000001</v>
      </c>
      <c r="L18" s="469">
        <v>344.60179000000005</v>
      </c>
      <c r="M18" s="469">
        <v>229.47859000000003</v>
      </c>
      <c r="N18" s="469">
        <v>10.459190000000001</v>
      </c>
      <c r="O18" s="469">
        <v>0</v>
      </c>
    </row>
    <row r="19" spans="1:15" ht="13.5" customHeight="1">
      <c r="A19" s="468" t="s">
        <v>279</v>
      </c>
      <c r="B19" s="469">
        <v>0</v>
      </c>
      <c r="C19" s="469">
        <v>0</v>
      </c>
      <c r="D19" s="469">
        <v>0</v>
      </c>
      <c r="E19" s="469">
        <v>0</v>
      </c>
      <c r="F19" s="469">
        <v>0</v>
      </c>
      <c r="G19" s="469">
        <v>0</v>
      </c>
      <c r="H19" s="469">
        <v>0</v>
      </c>
      <c r="I19" s="469">
        <v>0</v>
      </c>
      <c r="J19" s="469">
        <v>0</v>
      </c>
      <c r="K19" s="469">
        <v>0</v>
      </c>
      <c r="L19" s="469">
        <v>0</v>
      </c>
      <c r="M19" s="469">
        <v>0</v>
      </c>
      <c r="N19" s="469">
        <v>0</v>
      </c>
      <c r="O19" s="469">
        <v>0</v>
      </c>
    </row>
    <row r="20" spans="1:15" ht="22.5">
      <c r="A20" s="468" t="s">
        <v>274</v>
      </c>
      <c r="B20" s="469">
        <v>11902.455229999998</v>
      </c>
      <c r="C20" s="469">
        <v>4.6586999999999996</v>
      </c>
      <c r="D20" s="469">
        <v>0</v>
      </c>
      <c r="E20" s="469">
        <v>0</v>
      </c>
      <c r="F20" s="469">
        <v>0</v>
      </c>
      <c r="G20" s="469">
        <v>0</v>
      </c>
      <c r="H20" s="469">
        <v>0</v>
      </c>
      <c r="I20" s="469">
        <v>0</v>
      </c>
      <c r="J20" s="469">
        <v>329.97404000000006</v>
      </c>
      <c r="K20" s="469">
        <v>329.97404000000006</v>
      </c>
      <c r="L20" s="469">
        <v>12232.429270000001</v>
      </c>
      <c r="M20" s="469">
        <v>334.63274000000001</v>
      </c>
      <c r="N20" s="469">
        <v>32.80097</v>
      </c>
      <c r="O20" s="469">
        <v>8.8880000000000001E-2</v>
      </c>
    </row>
    <row r="21" spans="1:15" ht="13.5" customHeight="1">
      <c r="A21" s="468" t="s">
        <v>280</v>
      </c>
      <c r="B21" s="469">
        <v>450.24189000000001</v>
      </c>
      <c r="C21" s="469">
        <v>0.17886000000000002</v>
      </c>
      <c r="D21" s="469">
        <v>1.3550199999999999</v>
      </c>
      <c r="E21" s="469">
        <v>7.1500000000000001E-3</v>
      </c>
      <c r="F21" s="469">
        <v>0</v>
      </c>
      <c r="G21" s="469">
        <v>0</v>
      </c>
      <c r="H21" s="469">
        <v>0</v>
      </c>
      <c r="I21" s="469">
        <v>0</v>
      </c>
      <c r="J21" s="469">
        <v>0</v>
      </c>
      <c r="K21" s="469">
        <v>0</v>
      </c>
      <c r="L21" s="469">
        <v>451.59691000000004</v>
      </c>
      <c r="M21" s="469">
        <v>0.18600999999999998</v>
      </c>
      <c r="N21" s="469">
        <v>0</v>
      </c>
      <c r="O21" s="469">
        <v>0</v>
      </c>
    </row>
    <row r="22" spans="1:15" ht="13.5" customHeight="1">
      <c r="A22" s="464" t="s">
        <v>281</v>
      </c>
      <c r="B22" s="465">
        <v>0</v>
      </c>
      <c r="C22" s="465">
        <v>0</v>
      </c>
      <c r="D22" s="465">
        <v>0</v>
      </c>
      <c r="E22" s="465">
        <v>0</v>
      </c>
      <c r="F22" s="465">
        <v>0</v>
      </c>
      <c r="G22" s="465">
        <v>0</v>
      </c>
      <c r="H22" s="465">
        <v>0</v>
      </c>
      <c r="I22" s="465">
        <v>0</v>
      </c>
      <c r="J22" s="465">
        <v>289.88808</v>
      </c>
      <c r="K22" s="465">
        <v>289.88808</v>
      </c>
      <c r="L22" s="465">
        <v>289.88808</v>
      </c>
      <c r="M22" s="465">
        <v>289.88808</v>
      </c>
      <c r="N22" s="465">
        <v>0</v>
      </c>
      <c r="O22" s="465">
        <v>0</v>
      </c>
    </row>
    <row r="23" spans="1:15" ht="13.5" customHeight="1">
      <c r="A23" s="468" t="s">
        <v>269</v>
      </c>
      <c r="B23" s="469">
        <v>0</v>
      </c>
      <c r="C23" s="469">
        <v>0</v>
      </c>
      <c r="D23" s="469">
        <v>0</v>
      </c>
      <c r="E23" s="469">
        <v>0</v>
      </c>
      <c r="F23" s="469">
        <v>0</v>
      </c>
      <c r="G23" s="469">
        <v>0</v>
      </c>
      <c r="H23" s="469">
        <v>0</v>
      </c>
      <c r="I23" s="469">
        <v>0</v>
      </c>
      <c r="J23" s="469">
        <v>266.02386999999999</v>
      </c>
      <c r="K23" s="469">
        <v>266.02386999999999</v>
      </c>
      <c r="L23" s="469">
        <v>266.02386999999999</v>
      </c>
      <c r="M23" s="469">
        <v>266.02386999999999</v>
      </c>
      <c r="N23" s="469">
        <v>0</v>
      </c>
      <c r="O23" s="469">
        <v>0</v>
      </c>
    </row>
    <row r="24" spans="1:15" ht="13.5" customHeight="1">
      <c r="A24" s="468" t="s">
        <v>282</v>
      </c>
      <c r="B24" s="469">
        <v>0</v>
      </c>
      <c r="C24" s="469">
        <v>0</v>
      </c>
      <c r="D24" s="469">
        <v>0</v>
      </c>
      <c r="E24" s="469">
        <v>0</v>
      </c>
      <c r="F24" s="469">
        <v>0</v>
      </c>
      <c r="G24" s="469">
        <v>0</v>
      </c>
      <c r="H24" s="469">
        <v>0</v>
      </c>
      <c r="I24" s="469">
        <v>0</v>
      </c>
      <c r="J24" s="469">
        <v>23.86421</v>
      </c>
      <c r="K24" s="469">
        <v>23.86421</v>
      </c>
      <c r="L24" s="469">
        <v>23.86421</v>
      </c>
      <c r="M24" s="469">
        <v>23.86421</v>
      </c>
      <c r="N24" s="469">
        <v>0</v>
      </c>
      <c r="O24" s="469">
        <v>0</v>
      </c>
    </row>
    <row r="25" spans="1:15" ht="13.5" customHeight="1">
      <c r="A25" s="468" t="s">
        <v>271</v>
      </c>
      <c r="B25" s="469">
        <v>0</v>
      </c>
      <c r="C25" s="469">
        <v>0</v>
      </c>
      <c r="D25" s="469">
        <v>0</v>
      </c>
      <c r="E25" s="469">
        <v>0</v>
      </c>
      <c r="F25" s="469">
        <v>0</v>
      </c>
      <c r="G25" s="469">
        <v>0</v>
      </c>
      <c r="H25" s="469">
        <v>0</v>
      </c>
      <c r="I25" s="469">
        <v>0</v>
      </c>
      <c r="J25" s="469">
        <v>0</v>
      </c>
      <c r="K25" s="469">
        <v>0</v>
      </c>
      <c r="L25" s="469">
        <v>0</v>
      </c>
      <c r="M25" s="469">
        <v>0</v>
      </c>
      <c r="N25" s="469">
        <v>0</v>
      </c>
      <c r="O25" s="469">
        <v>0</v>
      </c>
    </row>
    <row r="26" spans="1:15" ht="13.5" customHeight="1">
      <c r="A26" s="468" t="s">
        <v>283</v>
      </c>
      <c r="B26" s="469">
        <v>0</v>
      </c>
      <c r="C26" s="469">
        <v>0</v>
      </c>
      <c r="D26" s="469">
        <v>0</v>
      </c>
      <c r="E26" s="469">
        <v>0</v>
      </c>
      <c r="F26" s="469">
        <v>0</v>
      </c>
      <c r="G26" s="469">
        <v>0</v>
      </c>
      <c r="H26" s="469">
        <v>0</v>
      </c>
      <c r="I26" s="469">
        <v>0</v>
      </c>
      <c r="J26" s="469">
        <v>0</v>
      </c>
      <c r="K26" s="469">
        <v>0</v>
      </c>
      <c r="L26" s="469">
        <v>0</v>
      </c>
      <c r="M26" s="469">
        <v>0</v>
      </c>
      <c r="N26" s="469">
        <v>0</v>
      </c>
      <c r="O26" s="469">
        <v>0</v>
      </c>
    </row>
    <row r="27" spans="1:15" ht="13.5" customHeight="1">
      <c r="A27" s="468" t="s">
        <v>279</v>
      </c>
      <c r="B27" s="469">
        <v>0</v>
      </c>
      <c r="C27" s="469">
        <v>0</v>
      </c>
      <c r="D27" s="469">
        <v>0</v>
      </c>
      <c r="E27" s="469">
        <v>0</v>
      </c>
      <c r="F27" s="469">
        <v>0</v>
      </c>
      <c r="G27" s="469">
        <v>0</v>
      </c>
      <c r="H27" s="469">
        <v>0</v>
      </c>
      <c r="I27" s="469">
        <v>0</v>
      </c>
      <c r="J27" s="469">
        <v>0</v>
      </c>
      <c r="K27" s="469">
        <v>0</v>
      </c>
      <c r="L27" s="469">
        <v>0</v>
      </c>
      <c r="M27" s="469">
        <v>0</v>
      </c>
      <c r="N27" s="469">
        <v>0</v>
      </c>
      <c r="O27" s="469">
        <v>0</v>
      </c>
    </row>
    <row r="28" spans="1:15" ht="22.5">
      <c r="A28" s="468" t="s">
        <v>274</v>
      </c>
      <c r="B28" s="469">
        <v>0</v>
      </c>
      <c r="C28" s="469">
        <v>0</v>
      </c>
      <c r="D28" s="469">
        <v>0</v>
      </c>
      <c r="E28" s="469">
        <v>0</v>
      </c>
      <c r="F28" s="469">
        <v>0</v>
      </c>
      <c r="G28" s="469">
        <v>0</v>
      </c>
      <c r="H28" s="469">
        <v>0</v>
      </c>
      <c r="I28" s="469">
        <v>0</v>
      </c>
      <c r="J28" s="469">
        <v>0</v>
      </c>
      <c r="K28" s="469">
        <v>0</v>
      </c>
      <c r="L28" s="469">
        <v>0</v>
      </c>
      <c r="M28" s="469">
        <v>0</v>
      </c>
      <c r="N28" s="469">
        <v>0</v>
      </c>
      <c r="O28" s="469">
        <v>0</v>
      </c>
    </row>
    <row r="29" spans="1:15" ht="13.5" customHeight="1">
      <c r="A29" s="468" t="s">
        <v>280</v>
      </c>
      <c r="B29" s="469">
        <v>0</v>
      </c>
      <c r="C29" s="469">
        <v>0</v>
      </c>
      <c r="D29" s="469">
        <v>0</v>
      </c>
      <c r="E29" s="469">
        <v>0</v>
      </c>
      <c r="F29" s="469">
        <v>0</v>
      </c>
      <c r="G29" s="469">
        <v>0</v>
      </c>
      <c r="H29" s="469">
        <v>0</v>
      </c>
      <c r="I29" s="469">
        <v>0</v>
      </c>
      <c r="J29" s="469">
        <v>0</v>
      </c>
      <c r="K29" s="469">
        <v>0</v>
      </c>
      <c r="L29" s="469">
        <v>0</v>
      </c>
      <c r="M29" s="469">
        <v>0</v>
      </c>
      <c r="N29" s="469">
        <v>0</v>
      </c>
      <c r="O29" s="469">
        <v>0</v>
      </c>
    </row>
    <row r="30" spans="1:15" ht="13.5" customHeight="1">
      <c r="A30" s="466" t="s">
        <v>284</v>
      </c>
      <c r="B30" s="467">
        <v>4010749.7608000003</v>
      </c>
      <c r="C30" s="467">
        <v>39872.50766000001</v>
      </c>
      <c r="D30" s="467">
        <v>12373.655779999999</v>
      </c>
      <c r="E30" s="467">
        <v>1844.29881</v>
      </c>
      <c r="F30" s="467">
        <v>4465.3901599999999</v>
      </c>
      <c r="G30" s="467">
        <v>1160.3973399999998</v>
      </c>
      <c r="H30" s="467">
        <v>2511.7460299999998</v>
      </c>
      <c r="I30" s="467">
        <v>995.50723000000005</v>
      </c>
      <c r="J30" s="467">
        <v>29568.849320000001</v>
      </c>
      <c r="K30" s="467">
        <v>28697.479200000002</v>
      </c>
      <c r="L30" s="467">
        <v>4059669.4020899995</v>
      </c>
      <c r="M30" s="467">
        <v>72570.190239999996</v>
      </c>
      <c r="N30" s="467">
        <v>28613.805520000002</v>
      </c>
      <c r="O30" s="467">
        <v>2820.5883200000003</v>
      </c>
    </row>
    <row r="31" spans="1:15" ht="12.75" customHeight="1">
      <c r="A31" s="21" t="s">
        <v>285</v>
      </c>
      <c r="L31" s="117"/>
    </row>
    <row r="32" spans="1:15" ht="12.75" customHeight="1">
      <c r="B32" s="117"/>
      <c r="L32" s="117"/>
    </row>
    <row r="33" spans="1:15" ht="12.75" customHeight="1">
      <c r="A33" s="572"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2" t="s">
        <v>905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2" customWidth="1"/>
    <col min="2" max="2" width="19.42578125" style="292" customWidth="1"/>
    <col min="3" max="16384" width="9.140625" style="292"/>
  </cols>
  <sheetData>
    <row r="1" spans="1:2">
      <c r="A1" s="132" t="s">
        <v>786</v>
      </c>
    </row>
    <row r="2" spans="1:2">
      <c r="A2" s="485" t="s">
        <v>787</v>
      </c>
    </row>
    <row r="4" spans="1:2">
      <c r="B4" s="13" t="s">
        <v>1270</v>
      </c>
    </row>
    <row r="5" spans="1:2" ht="50.25" customHeight="1">
      <c r="A5" s="724" t="s">
        <v>789</v>
      </c>
      <c r="B5" s="724" t="s">
        <v>788</v>
      </c>
    </row>
    <row r="6" spans="1:2" ht="12.75" customHeight="1">
      <c r="A6" s="740">
        <v>42735</v>
      </c>
      <c r="B6" s="741">
        <v>5360.5498586502081</v>
      </c>
    </row>
    <row r="7" spans="1:2" ht="12.75" customHeight="1">
      <c r="A7" s="740">
        <v>42825</v>
      </c>
      <c r="B7" s="741">
        <v>5005.380372951091</v>
      </c>
    </row>
    <row r="8" spans="1:2" ht="12.75" customHeight="1">
      <c r="A8" s="740">
        <v>42916</v>
      </c>
      <c r="B8" s="741">
        <v>18911.764140951622</v>
      </c>
    </row>
    <row r="9" spans="1:2" ht="12.75" customHeight="1">
      <c r="A9" s="740">
        <v>43008</v>
      </c>
      <c r="B9" s="741">
        <v>18246.356153693006</v>
      </c>
    </row>
    <row r="10" spans="1:2" ht="12.75" customHeight="1">
      <c r="A10" s="740">
        <v>43100</v>
      </c>
      <c r="B10" s="741">
        <v>17633.888775632091</v>
      </c>
    </row>
    <row r="11" spans="1:2" ht="12.75" customHeight="1">
      <c r="A11" s="740">
        <v>43190</v>
      </c>
      <c r="B11" s="741">
        <v>17240.995731634481</v>
      </c>
    </row>
    <row r="12" spans="1:2" ht="12.75" customHeight="1">
      <c r="A12" s="740">
        <v>43281</v>
      </c>
      <c r="B12" s="741">
        <v>16698.389825469505</v>
      </c>
    </row>
    <row r="13" spans="1:2" ht="12.75" customHeight="1">
      <c r="A13" s="740">
        <v>43373</v>
      </c>
      <c r="B13" s="741">
        <v>16133.227658106043</v>
      </c>
    </row>
    <row r="14" spans="1:2" ht="12.75" customHeight="1">
      <c r="A14" s="740">
        <v>43465</v>
      </c>
      <c r="B14" s="741">
        <v>15499.972177317672</v>
      </c>
    </row>
    <row r="15" spans="1:2" ht="12.75" customHeight="1">
      <c r="A15" s="740">
        <v>43555</v>
      </c>
      <c r="B15" s="741">
        <v>14762.952525051431</v>
      </c>
    </row>
    <row r="16" spans="1:2">
      <c r="A16" s="740">
        <v>43646</v>
      </c>
      <c r="B16" s="741">
        <v>14112.580264118389</v>
      </c>
    </row>
    <row r="17" spans="1:2">
      <c r="A17" s="740">
        <v>43738</v>
      </c>
      <c r="B17" s="741">
        <v>13377.254628707944</v>
      </c>
    </row>
    <row r="18" spans="1:2">
      <c r="A18" s="740">
        <v>43830</v>
      </c>
      <c r="B18" s="741">
        <v>12863.446034906099</v>
      </c>
    </row>
    <row r="19" spans="1:2">
      <c r="A19" s="740">
        <v>43921</v>
      </c>
      <c r="B19" s="741">
        <v>12442.159421328552</v>
      </c>
    </row>
    <row r="20" spans="1:2">
      <c r="A20" s="740">
        <v>44012</v>
      </c>
      <c r="B20" s="741">
        <v>12846.786085340766</v>
      </c>
    </row>
    <row r="21" spans="1:2">
      <c r="A21" s="740">
        <v>44104</v>
      </c>
      <c r="B21" s="741">
        <v>13140.129540115468</v>
      </c>
    </row>
    <row r="22" spans="1:2">
      <c r="A22" s="740">
        <v>44196</v>
      </c>
      <c r="B22" s="741">
        <v>12563.543457429161</v>
      </c>
    </row>
    <row r="23" spans="1:2">
      <c r="A23" s="740">
        <v>44286</v>
      </c>
      <c r="B23" s="741">
        <v>11828.083975048112</v>
      </c>
    </row>
    <row r="24" spans="1:2">
      <c r="A24" s="740">
        <v>44377</v>
      </c>
      <c r="B24" s="741">
        <v>11165.416486827258</v>
      </c>
    </row>
    <row r="25" spans="1:2">
      <c r="A25" s="740">
        <v>44469</v>
      </c>
      <c r="B25" s="741">
        <v>10458.457596389937</v>
      </c>
    </row>
    <row r="26" spans="1:2">
      <c r="A26" s="740">
        <v>44561</v>
      </c>
      <c r="B26" s="741">
        <v>9608.6311354436275</v>
      </c>
    </row>
    <row r="27" spans="1:2">
      <c r="A27" s="740">
        <v>44651</v>
      </c>
      <c r="B27" s="741">
        <v>8443.7301586037538</v>
      </c>
    </row>
    <row r="28" spans="1:2">
      <c r="A28" s="740">
        <v>44742</v>
      </c>
      <c r="B28" s="741">
        <v>8060.9663892759972</v>
      </c>
    </row>
    <row r="29" spans="1:2">
      <c r="A29" s="740">
        <v>44834</v>
      </c>
      <c r="B29" s="741">
        <v>7013.6522503152155</v>
      </c>
    </row>
    <row r="30" spans="1:2">
      <c r="A30" s="740">
        <v>44926</v>
      </c>
      <c r="B30" s="741">
        <v>5800.6025363328672</v>
      </c>
    </row>
    <row r="31" spans="1:2">
      <c r="A31" s="740">
        <v>45016</v>
      </c>
      <c r="B31" s="741">
        <v>4830.21774</v>
      </c>
    </row>
    <row r="32" spans="1:2">
      <c r="A32" s="740">
        <v>45107</v>
      </c>
      <c r="B32" s="741">
        <v>4182.1671299999998</v>
      </c>
    </row>
    <row r="33" spans="1:2">
      <c r="A33" s="740">
        <v>45199</v>
      </c>
      <c r="B33" s="741">
        <v>3485.3836900000001</v>
      </c>
    </row>
    <row r="34" spans="1:2">
      <c r="A34" s="740">
        <v>45291</v>
      </c>
      <c r="B34" s="741">
        <v>3575.3737800000004</v>
      </c>
    </row>
    <row r="35" spans="1:2">
      <c r="A35" s="740">
        <v>45382</v>
      </c>
      <c r="B35" s="741">
        <v>3590.4008199999994</v>
      </c>
    </row>
    <row r="36" spans="1:2">
      <c r="A36" s="740">
        <v>45473</v>
      </c>
      <c r="B36" s="741">
        <v>3775.4137700000001</v>
      </c>
    </row>
    <row r="37" spans="1:2">
      <c r="A37" s="740">
        <v>45565</v>
      </c>
      <c r="B37" s="741">
        <v>4062.9898800000001</v>
      </c>
    </row>
    <row r="38" spans="1:2">
      <c r="A38" s="740">
        <v>45657</v>
      </c>
      <c r="B38" s="741">
        <v>4119.8451499999992</v>
      </c>
    </row>
    <row r="39" spans="1:2">
      <c r="A39" s="740">
        <v>45747</v>
      </c>
      <c r="B39" s="741">
        <v>3863.3132599999999</v>
      </c>
    </row>
    <row r="40" spans="1:2">
      <c r="A40" s="740">
        <v>45838</v>
      </c>
      <c r="B40" s="741">
        <v>4086.4818999999998</v>
      </c>
    </row>
    <row r="41" spans="1:2">
      <c r="A41" s="21" t="s">
        <v>790</v>
      </c>
    </row>
    <row r="55" spans="8:8">
      <c r="H55" s="34" t="s">
        <v>952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6" t="s">
        <v>661</v>
      </c>
      <c r="B1" s="473"/>
      <c r="C1" s="473"/>
      <c r="G1" s="907"/>
      <c r="I1" s="474" t="s">
        <v>1697</v>
      </c>
    </row>
    <row r="2" spans="1:9" ht="15" customHeight="1">
      <c r="A2" s="487" t="s">
        <v>662</v>
      </c>
      <c r="B2" s="473"/>
      <c r="C2" s="480"/>
      <c r="I2" s="481" t="s">
        <v>1698</v>
      </c>
    </row>
    <row r="3" spans="1:9" ht="15" customHeight="1">
      <c r="A3" s="883"/>
      <c r="B3" s="473"/>
      <c r="C3" s="480"/>
      <c r="D3" s="481"/>
    </row>
    <row r="4" spans="1:9" ht="15" customHeight="1">
      <c r="A4" s="132" t="s">
        <v>663</v>
      </c>
      <c r="B4" s="473"/>
      <c r="C4" s="480"/>
      <c r="D4" s="481"/>
    </row>
    <row r="5" spans="1:9" ht="15" customHeight="1">
      <c r="A5" s="482" t="s">
        <v>664</v>
      </c>
      <c r="B5" s="473"/>
      <c r="C5" s="480"/>
      <c r="D5" s="481"/>
    </row>
    <row r="6" spans="1:9" ht="15" customHeight="1">
      <c r="A6" s="871" t="s">
        <v>1162</v>
      </c>
      <c r="B6" s="742">
        <v>45930</v>
      </c>
      <c r="C6" s="480"/>
      <c r="D6" s="481"/>
    </row>
    <row r="7" spans="1:9" ht="23.25">
      <c r="A7" s="575" t="s">
        <v>222</v>
      </c>
      <c r="B7" s="472">
        <v>3</v>
      </c>
      <c r="C7" s="576"/>
      <c r="D7" s="577"/>
    </row>
    <row r="8" spans="1:9">
      <c r="B8" s="213"/>
      <c r="C8" s="214"/>
      <c r="D8" s="212"/>
      <c r="E8" s="215"/>
    </row>
    <row r="9" spans="1:9">
      <c r="A9" s="205" t="s">
        <v>665</v>
      </c>
    </row>
    <row r="10" spans="1:9">
      <c r="A10" s="483" t="s">
        <v>666</v>
      </c>
    </row>
    <row r="11" spans="1:9" ht="12.75" customHeight="1">
      <c r="A11"/>
      <c r="B11"/>
      <c r="C11"/>
      <c r="D11" s="13" t="s">
        <v>1270</v>
      </c>
    </row>
    <row r="12" spans="1:9" ht="44.25" customHeight="1">
      <c r="A12" s="862"/>
      <c r="B12" s="862"/>
      <c r="C12" s="1285" t="s">
        <v>324</v>
      </c>
      <c r="D12" s="1285"/>
    </row>
    <row r="13" spans="1:9" ht="22.5" customHeight="1">
      <c r="A13" s="1285" t="s">
        <v>225</v>
      </c>
      <c r="B13" s="470" t="s">
        <v>223</v>
      </c>
      <c r="C13" s="1285" t="s">
        <v>224</v>
      </c>
      <c r="D13" s="1285" t="s">
        <v>1161</v>
      </c>
    </row>
    <row r="14" spans="1:9" ht="22.5" customHeight="1">
      <c r="A14" s="1287"/>
      <c r="B14" s="867">
        <v>45930</v>
      </c>
      <c r="C14" s="1285"/>
      <c r="D14" s="1285"/>
      <c r="E14" s="303"/>
    </row>
    <row r="15" spans="1:9" ht="15">
      <c r="A15" s="421" t="s">
        <v>226</v>
      </c>
      <c r="B15" s="418">
        <v>573.26294999999993</v>
      </c>
      <c r="C15" s="419">
        <v>1.3597852851300801E-2</v>
      </c>
      <c r="D15" s="418">
        <v>7.6905699999999797</v>
      </c>
      <c r="F15" s="51"/>
    </row>
    <row r="16" spans="1:9">
      <c r="A16" s="421" t="s">
        <v>227</v>
      </c>
      <c r="B16" s="418">
        <v>20604.236359999999</v>
      </c>
      <c r="C16" s="419">
        <v>0.28129078016056136</v>
      </c>
      <c r="D16" s="418">
        <v>4523.3929799999987</v>
      </c>
    </row>
    <row r="17" spans="1:6" ht="22.5">
      <c r="A17" s="424" t="s">
        <v>228</v>
      </c>
      <c r="B17" s="418">
        <v>35.573560000000001</v>
      </c>
      <c r="C17" s="419">
        <v>2.132421803448778E-2</v>
      </c>
      <c r="D17" s="418">
        <v>0.74273999999999774</v>
      </c>
      <c r="F17" s="51"/>
    </row>
    <row r="18" spans="1:6">
      <c r="A18" s="578" t="s">
        <v>230</v>
      </c>
      <c r="B18" s="579">
        <v>21213.072869999996</v>
      </c>
      <c r="C18" s="580">
        <v>0.27167192021688807</v>
      </c>
      <c r="D18" s="579">
        <v>4531.8262899999972</v>
      </c>
    </row>
    <row r="19" spans="1:6">
      <c r="A19" s="421" t="s">
        <v>229</v>
      </c>
      <c r="B19" s="422">
        <v>8087.8837999999996</v>
      </c>
      <c r="C19" s="423">
        <v>0.10483906642374924</v>
      </c>
      <c r="D19" s="422">
        <v>767.4657900000002</v>
      </c>
    </row>
    <row r="20" spans="1:6">
      <c r="A20" s="421" t="s">
        <v>235</v>
      </c>
      <c r="B20" s="418">
        <v>0</v>
      </c>
      <c r="C20" s="861" t="e">
        <v>#DIV/0!</v>
      </c>
      <c r="D20" s="471">
        <v>0</v>
      </c>
    </row>
    <row r="21" spans="1:6">
      <c r="A21" s="421" t="s">
        <v>231</v>
      </c>
      <c r="B21" s="418">
        <v>158.84616</v>
      </c>
      <c r="C21" s="419">
        <v>-0.29367288130980801</v>
      </c>
      <c r="D21" s="418">
        <v>-66.044199999999989</v>
      </c>
    </row>
    <row r="22" spans="1:6">
      <c r="A22" s="421" t="s">
        <v>232</v>
      </c>
      <c r="B22" s="418">
        <v>12689.567880000001</v>
      </c>
      <c r="C22" s="419">
        <v>0.4151755947666993</v>
      </c>
      <c r="D22" s="418">
        <v>3722.7881200000011</v>
      </c>
    </row>
    <row r="23" spans="1:6" ht="22.5">
      <c r="A23" s="424" t="s">
        <v>233</v>
      </c>
      <c r="B23" s="418">
        <v>276.77506</v>
      </c>
      <c r="C23" s="419">
        <v>0.63618800761203387</v>
      </c>
      <c r="D23" s="418">
        <v>107.61659</v>
      </c>
    </row>
    <row r="24" spans="1:6">
      <c r="A24" s="578" t="s">
        <v>234</v>
      </c>
      <c r="B24" s="581">
        <v>21213.072899999999</v>
      </c>
      <c r="C24" s="582">
        <v>0.27167192049064254</v>
      </c>
      <c r="D24" s="581">
        <v>4531.8263000000006</v>
      </c>
    </row>
    <row r="25" spans="1:6">
      <c r="A25" s="21" t="s">
        <v>251</v>
      </c>
    </row>
    <row r="26" spans="1:6">
      <c r="A26" s="21"/>
    </row>
    <row r="27" spans="1:6">
      <c r="A27" s="206" t="s">
        <v>667</v>
      </c>
    </row>
    <row r="28" spans="1:6">
      <c r="A28" s="484" t="s">
        <v>668</v>
      </c>
    </row>
    <row r="29" spans="1:6">
      <c r="D29" s="13" t="s">
        <v>1270</v>
      </c>
    </row>
    <row r="30" spans="1:6" ht="47.25" customHeight="1">
      <c r="A30" s="863"/>
      <c r="B30" s="863"/>
      <c r="C30" s="1286" t="s">
        <v>344</v>
      </c>
      <c r="D30" s="1286"/>
    </row>
    <row r="31" spans="1:6" ht="24" customHeight="1">
      <c r="A31" s="1285" t="s">
        <v>225</v>
      </c>
      <c r="B31" s="470" t="s">
        <v>237</v>
      </c>
      <c r="C31" s="1285" t="s">
        <v>224</v>
      </c>
      <c r="D31" s="1285" t="s">
        <v>1161</v>
      </c>
    </row>
    <row r="32" spans="1:6" ht="24">
      <c r="A32" s="1287"/>
      <c r="B32" s="867" t="s">
        <v>1700</v>
      </c>
      <c r="C32" s="1285"/>
      <c r="D32" s="1285"/>
    </row>
    <row r="33" spans="1:4">
      <c r="A33" s="424" t="s">
        <v>238</v>
      </c>
      <c r="B33" s="475">
        <v>1249.8312900000001</v>
      </c>
      <c r="C33" s="419">
        <v>0.92839255979417901</v>
      </c>
      <c r="D33" s="418">
        <v>601.71051</v>
      </c>
    </row>
    <row r="34" spans="1:4">
      <c r="A34" s="424" t="s">
        <v>239</v>
      </c>
      <c r="B34" s="475">
        <v>384.24756000000002</v>
      </c>
      <c r="C34" s="419">
        <v>0.96619967443517929</v>
      </c>
      <c r="D34" s="418">
        <v>188.82104000000004</v>
      </c>
    </row>
    <row r="35" spans="1:4">
      <c r="A35" s="424" t="s">
        <v>240</v>
      </c>
      <c r="B35" s="475">
        <v>865.58372999999995</v>
      </c>
      <c r="C35" s="419">
        <v>0.91207136136429023</v>
      </c>
      <c r="D35" s="418">
        <v>412.88946999999996</v>
      </c>
    </row>
    <row r="36" spans="1:4">
      <c r="A36" s="424" t="s">
        <v>241</v>
      </c>
      <c r="B36" s="475">
        <v>1229.0645200000001</v>
      </c>
      <c r="C36" s="419">
        <v>1.5714093952149195</v>
      </c>
      <c r="D36" s="418">
        <v>751.0914200000002</v>
      </c>
    </row>
    <row r="37" spans="1:4">
      <c r="A37" s="424" t="s">
        <v>242</v>
      </c>
      <c r="B37" s="475">
        <v>439.88526000000002</v>
      </c>
      <c r="C37" s="419">
        <v>0.75243435789972213</v>
      </c>
      <c r="D37" s="418">
        <v>188.87143</v>
      </c>
    </row>
    <row r="38" spans="1:4" ht="22.5">
      <c r="A38" s="424" t="s">
        <v>243</v>
      </c>
      <c r="B38" s="475">
        <v>789.17926</v>
      </c>
      <c r="C38" s="476">
        <v>2.4771845186142865</v>
      </c>
      <c r="D38" s="418">
        <v>562.21998999999994</v>
      </c>
    </row>
    <row r="39" spans="1:4">
      <c r="A39" s="424" t="s">
        <v>245</v>
      </c>
      <c r="B39" s="475">
        <v>46.259700000000002</v>
      </c>
      <c r="C39" s="419">
        <v>6.6114827843794117</v>
      </c>
      <c r="D39" s="418">
        <v>40.182079999999999</v>
      </c>
    </row>
    <row r="40" spans="1:4">
      <c r="A40" s="424" t="s">
        <v>244</v>
      </c>
      <c r="B40" s="475">
        <v>1052.8234499999999</v>
      </c>
      <c r="C40" s="419">
        <v>1.102931678733686</v>
      </c>
      <c r="D40" s="418">
        <v>552.17786999999987</v>
      </c>
    </row>
    <row r="41" spans="1:4" ht="22.5">
      <c r="A41" s="424" t="s">
        <v>246</v>
      </c>
      <c r="B41" s="475">
        <v>-1006.56375</v>
      </c>
      <c r="C41" s="476">
        <v>1.0352384938158954</v>
      </c>
      <c r="D41" s="418">
        <v>-511.99579</v>
      </c>
    </row>
    <row r="42" spans="1:4">
      <c r="A42" s="424" t="s">
        <v>248</v>
      </c>
      <c r="B42" s="475">
        <v>2525.15551</v>
      </c>
      <c r="C42" s="419">
        <v>1.2303648431355145</v>
      </c>
      <c r="D42" s="418">
        <v>1392.9840100000001</v>
      </c>
    </row>
    <row r="43" spans="1:4">
      <c r="A43" s="424" t="s">
        <v>247</v>
      </c>
      <c r="B43" s="475">
        <v>1876.9562700000001</v>
      </c>
      <c r="C43" s="419">
        <v>0.98182256809580093</v>
      </c>
      <c r="D43" s="418">
        <v>929.87034000000006</v>
      </c>
    </row>
    <row r="44" spans="1:4" ht="22.5">
      <c r="A44" s="424" t="s">
        <v>249</v>
      </c>
      <c r="B44" s="475">
        <v>648.19924000000003</v>
      </c>
      <c r="C44" s="476">
        <v>2.5021597847957566</v>
      </c>
      <c r="D44" s="418">
        <v>463.11367000000001</v>
      </c>
    </row>
    <row r="45" spans="1:4">
      <c r="A45" s="424" t="s">
        <v>252</v>
      </c>
      <c r="B45" s="475">
        <v>83.807029999999997</v>
      </c>
      <c r="C45" s="476">
        <v>12.672779746405896</v>
      </c>
      <c r="D45" s="418">
        <v>77.677549999999997</v>
      </c>
    </row>
    <row r="46" spans="1:4" ht="21.75">
      <c r="A46" s="583" t="s">
        <v>250</v>
      </c>
      <c r="B46" s="584">
        <v>564.39220999999998</v>
      </c>
      <c r="C46" s="585">
        <v>2.1538027568662232</v>
      </c>
      <c r="D46" s="579">
        <v>385.43611999999996</v>
      </c>
    </row>
    <row r="47" spans="1:4">
      <c r="A47" s="21" t="s">
        <v>251</v>
      </c>
    </row>
    <row r="49" spans="1:5">
      <c r="A49" s="206" t="s">
        <v>1022</v>
      </c>
    </row>
    <row r="50" spans="1:5">
      <c r="A50" s="484" t="s">
        <v>670</v>
      </c>
    </row>
    <row r="51" spans="1:5">
      <c r="B51" s="63"/>
      <c r="C51" s="13" t="s">
        <v>1270</v>
      </c>
    </row>
    <row r="52" spans="1:5" ht="22.5">
      <c r="A52" s="1285" t="s">
        <v>225</v>
      </c>
      <c r="B52" s="470" t="s">
        <v>237</v>
      </c>
      <c r="C52" s="870" t="s">
        <v>32</v>
      </c>
      <c r="D52" s="1232"/>
      <c r="E52" s="1232"/>
    </row>
    <row r="53" spans="1:5" ht="24">
      <c r="A53" s="1287"/>
      <c r="B53" s="867" t="s">
        <v>1700</v>
      </c>
      <c r="C53" s="874" t="s">
        <v>30</v>
      </c>
      <c r="D53" s="1232"/>
      <c r="E53" s="1232"/>
    </row>
    <row r="54" spans="1:5">
      <c r="A54" s="477" t="s">
        <v>253</v>
      </c>
      <c r="B54" s="478">
        <v>75219.413249999998</v>
      </c>
      <c r="C54" s="419">
        <f>B54/B$57</f>
        <v>0.84687359158176889</v>
      </c>
      <c r="D54" s="208"/>
      <c r="E54" s="209"/>
    </row>
    <row r="55" spans="1:5" ht="22.5">
      <c r="A55" s="424" t="s">
        <v>254</v>
      </c>
      <c r="B55" s="478">
        <v>0</v>
      </c>
      <c r="C55" s="419">
        <f t="shared" ref="C55:C56" si="0">B55/B$57</f>
        <v>0</v>
      </c>
      <c r="D55" s="208"/>
      <c r="E55" s="209"/>
    </row>
    <row r="56" spans="1:5" ht="22.5">
      <c r="A56" s="424" t="s">
        <v>255</v>
      </c>
      <c r="B56" s="478">
        <v>13600.705830000003</v>
      </c>
      <c r="C56" s="419">
        <f t="shared" si="0"/>
        <v>0.15312640841823111</v>
      </c>
      <c r="D56" s="208"/>
      <c r="E56" s="209"/>
    </row>
    <row r="57" spans="1:5">
      <c r="A57" s="586" t="s">
        <v>256</v>
      </c>
      <c r="B57" s="587">
        <f>SUM(B54:B56)</f>
        <v>88820.119080000004</v>
      </c>
      <c r="C57" s="585">
        <f>SUM(C54:C56)</f>
        <v>1</v>
      </c>
      <c r="D57" s="210"/>
      <c r="E57" s="211"/>
    </row>
    <row r="58" spans="1:5">
      <c r="A58" s="21" t="s">
        <v>236</v>
      </c>
      <c r="C58" s="872"/>
    </row>
    <row r="59" spans="1:5">
      <c r="A59" s="21"/>
    </row>
    <row r="60" spans="1:5">
      <c r="A60" s="206" t="s">
        <v>671</v>
      </c>
    </row>
    <row r="61" spans="1:5">
      <c r="A61" s="484" t="s">
        <v>672</v>
      </c>
    </row>
    <row r="62" spans="1:5">
      <c r="A62" s="21"/>
      <c r="B62" s="63"/>
      <c r="C62" s="13" t="s">
        <v>1270</v>
      </c>
    </row>
    <row r="63" spans="1:5" ht="22.5">
      <c r="A63" s="1285" t="s">
        <v>225</v>
      </c>
      <c r="B63" s="470" t="s">
        <v>223</v>
      </c>
      <c r="C63" s="870" t="s">
        <v>32</v>
      </c>
    </row>
    <row r="64" spans="1:5">
      <c r="A64" s="1287"/>
      <c r="B64" s="867">
        <v>45930</v>
      </c>
      <c r="C64" s="874" t="s">
        <v>30</v>
      </c>
    </row>
    <row r="65" spans="1:9">
      <c r="A65" s="477" t="s">
        <v>257</v>
      </c>
      <c r="B65" s="478">
        <v>12075.92173</v>
      </c>
      <c r="C65" s="419">
        <f>B65/B$68</f>
        <v>0.78991740185225423</v>
      </c>
    </row>
    <row r="66" spans="1:9" ht="22.5">
      <c r="A66" s="424" t="s">
        <v>254</v>
      </c>
      <c r="B66" s="478">
        <v>0</v>
      </c>
      <c r="C66" s="419">
        <f t="shared" ref="C66:C67" si="1">B66/B$68</f>
        <v>0</v>
      </c>
    </row>
    <row r="67" spans="1:9" ht="22.5">
      <c r="A67" s="424" t="s">
        <v>255</v>
      </c>
      <c r="B67" s="478">
        <v>3211.65353</v>
      </c>
      <c r="C67" s="419">
        <f t="shared" si="1"/>
        <v>0.21008259814774577</v>
      </c>
    </row>
    <row r="68" spans="1:9">
      <c r="A68" s="586" t="s">
        <v>258</v>
      </c>
      <c r="B68" s="587">
        <f>SUM(B65:B67)</f>
        <v>15287.57526</v>
      </c>
      <c r="C68" s="585">
        <f>SUM(C65:C67)</f>
        <v>1</v>
      </c>
    </row>
    <row r="69" spans="1:9">
      <c r="A69" s="21" t="s">
        <v>251</v>
      </c>
      <c r="C69" s="873"/>
    </row>
    <row r="70" spans="1:9" ht="22.5" customHeight="1">
      <c r="A70" s="1283" t="s">
        <v>1598</v>
      </c>
      <c r="B70" s="1283"/>
      <c r="C70" s="1283"/>
      <c r="D70" s="1283"/>
      <c r="E70" s="1283"/>
    </row>
    <row r="71" spans="1:9" ht="24" customHeight="1">
      <c r="A71" s="1284" t="s">
        <v>1599</v>
      </c>
      <c r="B71" s="1284"/>
      <c r="C71" s="1284"/>
      <c r="D71" s="1284"/>
      <c r="E71" s="1284"/>
    </row>
    <row r="72" spans="1:9">
      <c r="A72" s="572" t="s">
        <v>81</v>
      </c>
      <c r="I72" s="34" t="s">
        <v>953</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3" customWidth="1"/>
    <col min="2" max="2" width="19.42578125" style="723" customWidth="1"/>
    <col min="3" max="16384" width="9.140625" style="723"/>
  </cols>
  <sheetData>
    <row r="1" spans="1:7" ht="12.75">
      <c r="A1" s="132" t="s">
        <v>791</v>
      </c>
      <c r="G1" s="54"/>
    </row>
    <row r="2" spans="1:7">
      <c r="A2" s="485" t="s">
        <v>792</v>
      </c>
    </row>
    <row r="4" spans="1:7">
      <c r="B4" s="13" t="s">
        <v>1270</v>
      </c>
    </row>
    <row r="5" spans="1:7" ht="48">
      <c r="A5" s="727" t="s">
        <v>789</v>
      </c>
      <c r="B5" s="727" t="s">
        <v>793</v>
      </c>
    </row>
    <row r="6" spans="1:7">
      <c r="A6" s="726">
        <v>42735</v>
      </c>
      <c r="B6" s="725">
        <v>159731.2424712987</v>
      </c>
    </row>
    <row r="7" spans="1:7">
      <c r="A7" s="726">
        <v>42825</v>
      </c>
      <c r="B7" s="725">
        <v>152142.7703311434</v>
      </c>
    </row>
    <row r="8" spans="1:7">
      <c r="A8" s="726">
        <v>42916</v>
      </c>
      <c r="B8" s="725">
        <v>116428.2208043002</v>
      </c>
    </row>
    <row r="9" spans="1:7">
      <c r="A9" s="726">
        <v>43008</v>
      </c>
      <c r="B9" s="725">
        <v>118674.3446187537</v>
      </c>
    </row>
    <row r="10" spans="1:7">
      <c r="A10" s="726">
        <v>43100</v>
      </c>
      <c r="B10" s="725">
        <v>146958.99762028002</v>
      </c>
    </row>
    <row r="11" spans="1:7">
      <c r="A11" s="726">
        <v>43190</v>
      </c>
      <c r="B11" s="725">
        <v>119567.87473754065</v>
      </c>
    </row>
    <row r="12" spans="1:7">
      <c r="A12" s="726">
        <v>43281</v>
      </c>
      <c r="B12" s="725">
        <v>112576.96625788041</v>
      </c>
    </row>
    <row r="13" spans="1:7">
      <c r="A13" s="726">
        <v>43373</v>
      </c>
      <c r="B13" s="725">
        <v>107630.01178445814</v>
      </c>
    </row>
    <row r="14" spans="1:7">
      <c r="A14" s="726">
        <v>43465</v>
      </c>
      <c r="B14" s="725">
        <v>150092.2386395912</v>
      </c>
    </row>
    <row r="15" spans="1:7">
      <c r="A15" s="726">
        <v>43555</v>
      </c>
      <c r="B15" s="725">
        <v>148003.31107704557</v>
      </c>
    </row>
    <row r="16" spans="1:7">
      <c r="A16" s="726" t="s">
        <v>796</v>
      </c>
      <c r="B16" s="725">
        <v>127856.52876766871</v>
      </c>
    </row>
    <row r="17" spans="1:2">
      <c r="A17" s="726">
        <v>43738</v>
      </c>
      <c r="B17" s="725">
        <v>157048.07618289202</v>
      </c>
    </row>
    <row r="18" spans="1:2">
      <c r="A18" s="726">
        <v>43830</v>
      </c>
      <c r="B18" s="725">
        <v>168550.04707545295</v>
      </c>
    </row>
    <row r="19" spans="1:2">
      <c r="A19" s="726">
        <v>43921</v>
      </c>
      <c r="B19" s="725">
        <v>167446.26327029002</v>
      </c>
    </row>
    <row r="20" spans="1:2">
      <c r="A20" s="726">
        <v>44012</v>
      </c>
      <c r="B20" s="725">
        <v>203899.62697723808</v>
      </c>
    </row>
    <row r="21" spans="1:2">
      <c r="A21" s="726">
        <v>44104</v>
      </c>
      <c r="B21" s="725">
        <v>177869.08103258343</v>
      </c>
    </row>
    <row r="22" spans="1:2">
      <c r="A22" s="726">
        <v>44196</v>
      </c>
      <c r="B22" s="725">
        <v>241493.62867476273</v>
      </c>
    </row>
    <row r="23" spans="1:2">
      <c r="A23" s="726">
        <v>44286</v>
      </c>
      <c r="B23" s="725">
        <v>237645.01494060655</v>
      </c>
    </row>
    <row r="24" spans="1:2">
      <c r="A24" s="726">
        <v>44377</v>
      </c>
      <c r="B24" s="725">
        <v>240655.43032848896</v>
      </c>
    </row>
    <row r="25" spans="1:2">
      <c r="A25" s="726">
        <v>44469</v>
      </c>
      <c r="B25" s="725">
        <v>229136.77986196824</v>
      </c>
    </row>
    <row r="26" spans="1:2">
      <c r="A26" s="726">
        <v>44561</v>
      </c>
      <c r="B26" s="725">
        <v>273254.65849625051</v>
      </c>
    </row>
    <row r="27" spans="1:2">
      <c r="A27" s="726">
        <v>44651</v>
      </c>
      <c r="B27" s="725">
        <v>278508.74748423917</v>
      </c>
    </row>
    <row r="28" spans="1:2">
      <c r="A28" s="726">
        <v>44742</v>
      </c>
      <c r="B28" s="725">
        <v>266351.77529232198</v>
      </c>
    </row>
    <row r="29" spans="1:2">
      <c r="A29" s="726">
        <v>44834</v>
      </c>
      <c r="B29" s="725">
        <v>265029.92544163507</v>
      </c>
    </row>
    <row r="30" spans="1:2">
      <c r="A30" s="726">
        <v>44926</v>
      </c>
      <c r="B30" s="725">
        <v>263543.03537062841</v>
      </c>
    </row>
    <row r="31" spans="1:2">
      <c r="A31" s="726">
        <v>45016</v>
      </c>
      <c r="B31" s="725">
        <v>244156.93771999999</v>
      </c>
    </row>
    <row r="32" spans="1:2">
      <c r="A32" s="726">
        <v>45107</v>
      </c>
      <c r="B32" s="725">
        <v>234053.524</v>
      </c>
    </row>
    <row r="33" spans="1:2">
      <c r="A33" s="726">
        <v>45199</v>
      </c>
      <c r="B33" s="725">
        <v>224970.11106000002</v>
      </c>
    </row>
    <row r="34" spans="1:2">
      <c r="A34" s="726">
        <v>45291</v>
      </c>
      <c r="B34" s="725">
        <v>323570.09602</v>
      </c>
    </row>
    <row r="35" spans="1:2">
      <c r="A35" s="726">
        <v>45382</v>
      </c>
      <c r="B35" s="725">
        <v>269463.70104999997</v>
      </c>
    </row>
    <row r="36" spans="1:2">
      <c r="A36" s="726">
        <v>45473</v>
      </c>
      <c r="B36" s="725">
        <v>288421.93462999997</v>
      </c>
    </row>
    <row r="37" spans="1:2">
      <c r="A37" s="726">
        <v>45565</v>
      </c>
      <c r="B37" s="725">
        <v>275411.49316000001</v>
      </c>
    </row>
    <row r="38" spans="1:2">
      <c r="A38" s="726">
        <v>45657</v>
      </c>
      <c r="B38" s="725">
        <v>324816.36470999999</v>
      </c>
    </row>
    <row r="39" spans="1:2">
      <c r="A39" s="726">
        <v>45747</v>
      </c>
      <c r="B39" s="725">
        <v>320072.08338999999</v>
      </c>
    </row>
    <row r="40" spans="1:2">
      <c r="A40" s="726" t="s">
        <v>1668</v>
      </c>
      <c r="B40" s="725">
        <v>323006.63828999992</v>
      </c>
    </row>
    <row r="41" spans="1:2">
      <c r="A41" s="21" t="s">
        <v>790</v>
      </c>
    </row>
    <row r="60" spans="8:8">
      <c r="H60" s="34" t="s">
        <v>1636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5" t="s">
        <v>690</v>
      </c>
      <c r="D1" s="122" t="str">
        <f>Naslovnica!A20</f>
        <v>Listopad 2025.</v>
      </c>
    </row>
    <row r="2" spans="1:13" ht="12.75" customHeight="1">
      <c r="A2" s="512" t="s">
        <v>691</v>
      </c>
      <c r="D2" s="490" t="str">
        <f>Naslovnica!A24</f>
        <v>October 2025</v>
      </c>
    </row>
    <row r="3" spans="1:13" ht="12.75" customHeight="1"/>
    <row r="4" spans="1:13" ht="12.75" customHeight="1">
      <c r="D4" s="13" t="s">
        <v>1270</v>
      </c>
      <c r="E4" s="276"/>
      <c r="F4" s="276"/>
      <c r="G4" s="276"/>
      <c r="J4" s="276"/>
      <c r="K4" s="276"/>
      <c r="L4" s="276"/>
      <c r="M4" s="276"/>
    </row>
    <row r="5" spans="1:13" ht="31.5" customHeight="1">
      <c r="A5" s="699"/>
      <c r="B5" s="700" t="str">
        <f>D1</f>
        <v>Listopad 2025.</v>
      </c>
      <c r="C5" s="701" t="s">
        <v>599</v>
      </c>
      <c r="D5" s="701" t="s">
        <v>18</v>
      </c>
      <c r="E5" s="274"/>
      <c r="F5" s="275"/>
      <c r="G5" s="275"/>
      <c r="H5" s="274"/>
      <c r="I5" s="274"/>
      <c r="J5" s="274"/>
      <c r="K5" s="1158"/>
      <c r="L5" s="1158"/>
      <c r="M5" s="1158"/>
    </row>
    <row r="6" spans="1:13" s="243" customFormat="1" ht="24">
      <c r="A6" s="699"/>
      <c r="B6" s="702" t="str">
        <f>D2</f>
        <v>October 2025</v>
      </c>
      <c r="C6" s="702" t="s">
        <v>45</v>
      </c>
      <c r="D6" s="717" t="s">
        <v>217</v>
      </c>
      <c r="E6" s="274"/>
      <c r="F6" s="275"/>
      <c r="G6" s="275"/>
      <c r="H6" s="274"/>
      <c r="I6" s="274"/>
      <c r="J6" s="274"/>
      <c r="K6" s="1158"/>
      <c r="L6" s="1158"/>
      <c r="M6" s="1158"/>
    </row>
    <row r="7" spans="1:13" ht="24">
      <c r="A7" s="703" t="s">
        <v>737</v>
      </c>
      <c r="B7" s="704">
        <v>4327.9332686729431</v>
      </c>
      <c r="C7" s="704">
        <v>-244.18123999994987</v>
      </c>
      <c r="D7" s="704"/>
      <c r="E7" s="268"/>
      <c r="F7" s="275"/>
      <c r="G7" s="690"/>
      <c r="H7" s="268"/>
      <c r="I7" s="268"/>
      <c r="J7" s="268"/>
      <c r="K7" s="1158"/>
      <c r="L7" s="1158"/>
      <c r="M7" s="1158"/>
    </row>
    <row r="8" spans="1:13" s="243" customFormat="1">
      <c r="A8" s="705" t="s">
        <v>855</v>
      </c>
      <c r="B8" s="706"/>
      <c r="C8" s="706"/>
      <c r="D8" s="706"/>
      <c r="E8" s="268"/>
      <c r="F8" s="268"/>
      <c r="G8" s="268"/>
      <c r="H8" s="268"/>
      <c r="I8" s="268"/>
      <c r="J8" s="268"/>
      <c r="K8" s="268"/>
      <c r="L8" s="268"/>
      <c r="M8" s="268"/>
    </row>
    <row r="9" spans="1:13" s="243" customFormat="1">
      <c r="A9" s="707" t="s">
        <v>738</v>
      </c>
      <c r="B9" s="704">
        <v>149756.84400000007</v>
      </c>
      <c r="C9" s="704">
        <v>-841.53010999993421</v>
      </c>
      <c r="D9" s="704">
        <v>1446344.72068</v>
      </c>
      <c r="E9" s="268"/>
      <c r="F9" s="268"/>
      <c r="G9" s="268"/>
      <c r="H9" s="268"/>
      <c r="I9" s="268"/>
      <c r="J9" s="268"/>
      <c r="K9" s="268"/>
      <c r="L9" s="268"/>
      <c r="M9" s="268"/>
    </row>
    <row r="10" spans="1:13" s="243" customFormat="1">
      <c r="A10" s="707" t="s">
        <v>739</v>
      </c>
      <c r="B10" s="704">
        <v>67929.202839999998</v>
      </c>
      <c r="C10" s="704">
        <v>8686.9501200000013</v>
      </c>
      <c r="D10" s="704">
        <v>539317.76332999999</v>
      </c>
      <c r="E10" s="268"/>
      <c r="F10" s="268"/>
      <c r="G10" s="268"/>
      <c r="H10" s="268"/>
      <c r="I10" s="268"/>
      <c r="J10" s="268"/>
      <c r="K10" s="268"/>
      <c r="L10" s="268"/>
      <c r="M10" s="268"/>
    </row>
    <row r="11" spans="1:13" s="243" customFormat="1" ht="24">
      <c r="A11" s="708" t="s">
        <v>740</v>
      </c>
      <c r="B11" s="704">
        <v>5637.15247</v>
      </c>
      <c r="C11" s="704">
        <v>-4023.1104399999995</v>
      </c>
      <c r="D11" s="704">
        <v>53499.933549999994</v>
      </c>
      <c r="E11" s="268"/>
      <c r="F11" s="268"/>
      <c r="G11" s="268"/>
      <c r="H11" s="268"/>
      <c r="I11" s="268"/>
      <c r="J11" s="268"/>
      <c r="K11" s="268"/>
      <c r="L11" s="268"/>
      <c r="M11" s="268"/>
    </row>
    <row r="12" spans="1:13" s="243" customFormat="1">
      <c r="A12" s="707" t="s">
        <v>741</v>
      </c>
      <c r="B12" s="704">
        <v>413.97057000000001</v>
      </c>
      <c r="C12" s="704">
        <v>133.49900000000002</v>
      </c>
      <c r="D12" s="704">
        <v>3624.8573000000006</v>
      </c>
      <c r="E12" s="268"/>
      <c r="F12" s="268"/>
      <c r="G12" s="268"/>
      <c r="H12" s="268"/>
      <c r="I12" s="268"/>
      <c r="J12" s="268"/>
      <c r="K12" s="268"/>
      <c r="L12" s="268"/>
      <c r="M12" s="268"/>
    </row>
    <row r="13" spans="1:13" s="243" customFormat="1">
      <c r="A13" s="708" t="s">
        <v>742</v>
      </c>
      <c r="B13" s="704">
        <v>164.86335</v>
      </c>
      <c r="C13" s="704">
        <v>-14.064910000000026</v>
      </c>
      <c r="D13" s="704">
        <v>1322.8718300000003</v>
      </c>
      <c r="E13" s="268"/>
      <c r="F13" s="268"/>
      <c r="G13" s="268"/>
      <c r="H13" s="268"/>
      <c r="I13" s="268"/>
      <c r="J13" s="268"/>
      <c r="K13" s="268"/>
      <c r="L13" s="268"/>
      <c r="M13" s="268"/>
    </row>
    <row r="14" spans="1:13" s="997" customFormat="1" ht="24">
      <c r="A14" s="708" t="s">
        <v>1303</v>
      </c>
      <c r="B14" s="704">
        <v>0</v>
      </c>
      <c r="C14" s="704">
        <v>0</v>
      </c>
      <c r="D14" s="704">
        <v>7768.0474000000004</v>
      </c>
      <c r="E14" s="1011"/>
      <c r="F14" s="1011"/>
      <c r="G14" s="1011"/>
      <c r="H14" s="1011"/>
      <c r="I14" s="1011"/>
      <c r="J14" s="1011"/>
      <c r="K14" s="1011"/>
      <c r="L14" s="1011"/>
      <c r="M14" s="1011"/>
    </row>
    <row r="15" spans="1:13" s="997" customFormat="1" ht="24">
      <c r="A15" s="708" t="s">
        <v>1304</v>
      </c>
      <c r="B15" s="1012">
        <v>4.2999999999999999E-4</v>
      </c>
      <c r="C15" s="1012">
        <v>1.5999999999999999E-4</v>
      </c>
      <c r="D15" s="1012">
        <v>7.2900000000000005E-3</v>
      </c>
      <c r="E15" s="1011"/>
      <c r="F15" s="1011"/>
      <c r="G15" s="1011"/>
      <c r="H15" s="1011"/>
      <c r="I15" s="1011"/>
      <c r="J15" s="1011"/>
      <c r="K15" s="1011"/>
      <c r="L15" s="1011"/>
      <c r="M15" s="1011"/>
    </row>
    <row r="16" spans="1:13" s="243" customFormat="1">
      <c r="A16" s="893" t="s">
        <v>743</v>
      </c>
      <c r="B16" s="894">
        <v>223902.03366000007</v>
      </c>
      <c r="C16" s="894">
        <v>3941.7438200000674</v>
      </c>
      <c r="D16" s="894">
        <v>2051878.2013800002</v>
      </c>
      <c r="E16" s="268"/>
      <c r="F16" s="268"/>
      <c r="G16" s="268"/>
      <c r="H16" s="268"/>
      <c r="I16" s="268"/>
      <c r="J16" s="268"/>
      <c r="K16" s="268"/>
      <c r="L16" s="268"/>
      <c r="M16" s="268"/>
    </row>
    <row r="17" spans="1:14" s="243" customFormat="1">
      <c r="A17" s="705" t="s">
        <v>744</v>
      </c>
      <c r="B17" s="704"/>
      <c r="C17" s="704"/>
      <c r="D17" s="704"/>
      <c r="E17" s="268"/>
      <c r="F17" s="268"/>
      <c r="G17" s="268"/>
      <c r="H17" s="268"/>
      <c r="I17" s="268"/>
      <c r="J17" s="268"/>
      <c r="K17" s="268"/>
      <c r="L17" s="268"/>
      <c r="M17" s="268"/>
    </row>
    <row r="18" spans="1:14" s="243" customFormat="1">
      <c r="A18" s="707" t="s">
        <v>745</v>
      </c>
      <c r="B18" s="704">
        <v>0.36180000000000001</v>
      </c>
      <c r="C18" s="704">
        <v>-0.14378000000000002</v>
      </c>
      <c r="D18" s="704">
        <v>5.3775000000000004</v>
      </c>
      <c r="E18" s="268"/>
      <c r="F18" s="268"/>
      <c r="G18" s="268"/>
      <c r="H18" s="268"/>
      <c r="I18" s="268"/>
      <c r="J18" s="268"/>
      <c r="K18" s="268"/>
      <c r="L18" s="268"/>
      <c r="M18" s="268"/>
    </row>
    <row r="19" spans="1:14" s="243" customFormat="1">
      <c r="A19" s="709" t="s">
        <v>746</v>
      </c>
      <c r="B19" s="704">
        <v>0</v>
      </c>
      <c r="C19" s="704">
        <v>0</v>
      </c>
      <c r="D19" s="704">
        <v>0</v>
      </c>
      <c r="E19" s="268"/>
      <c r="F19" s="268"/>
      <c r="G19" s="268"/>
      <c r="H19" s="268"/>
      <c r="I19" s="268"/>
      <c r="J19" s="268"/>
      <c r="K19" s="268"/>
      <c r="L19" s="268"/>
      <c r="M19" s="268"/>
    </row>
    <row r="20" spans="1:14" s="243" customFormat="1">
      <c r="A20" s="709" t="s">
        <v>747</v>
      </c>
      <c r="B20" s="710">
        <v>0.36180000000000001</v>
      </c>
      <c r="C20" s="710">
        <v>-0.14378000000000002</v>
      </c>
      <c r="D20" s="704">
        <v>5.3775000000000004</v>
      </c>
      <c r="E20" s="268"/>
      <c r="F20" s="268"/>
      <c r="G20" s="268"/>
      <c r="H20" s="268"/>
      <c r="I20" s="268"/>
      <c r="J20" s="268"/>
      <c r="K20" s="268"/>
      <c r="L20" s="268"/>
      <c r="M20" s="268"/>
    </row>
    <row r="21" spans="1:14" s="243" customFormat="1">
      <c r="A21" s="707" t="s">
        <v>748</v>
      </c>
      <c r="B21" s="704">
        <v>165965.65665999998</v>
      </c>
      <c r="C21" s="704">
        <v>-3814.6988899999997</v>
      </c>
      <c r="D21" s="704">
        <v>1590228.8137699997</v>
      </c>
      <c r="E21" s="268"/>
      <c r="F21" s="268"/>
      <c r="G21" s="268"/>
      <c r="H21" s="268"/>
      <c r="I21" s="268"/>
      <c r="J21" s="268"/>
      <c r="K21" s="268"/>
      <c r="L21" s="268"/>
      <c r="M21" s="268"/>
    </row>
    <row r="22" spans="1:14" s="243" customFormat="1">
      <c r="A22" s="709" t="s">
        <v>749</v>
      </c>
      <c r="B22" s="704">
        <v>151164.49466999999</v>
      </c>
      <c r="C22" s="704">
        <v>-3612.9443099999917</v>
      </c>
      <c r="D22" s="704">
        <v>1445234.7547299997</v>
      </c>
      <c r="E22" s="268"/>
      <c r="F22" s="268"/>
      <c r="G22" s="268"/>
      <c r="H22" s="268"/>
      <c r="I22" s="268"/>
      <c r="J22" s="268"/>
      <c r="K22" s="268"/>
      <c r="L22" s="268"/>
      <c r="M22" s="268"/>
    </row>
    <row r="23" spans="1:14" s="243" customFormat="1">
      <c r="A23" s="709" t="s">
        <v>750</v>
      </c>
      <c r="B23" s="704">
        <v>14801.161990000001</v>
      </c>
      <c r="C23" s="704">
        <v>-201.7545799999989</v>
      </c>
      <c r="D23" s="704">
        <v>137226.01164000001</v>
      </c>
      <c r="E23" s="268"/>
      <c r="F23" s="268"/>
      <c r="G23" s="268"/>
      <c r="H23" s="268"/>
      <c r="I23" s="268"/>
      <c r="J23" s="268"/>
      <c r="K23" s="268"/>
      <c r="L23" s="268"/>
      <c r="M23" s="268"/>
    </row>
    <row r="24" spans="1:14" s="997" customFormat="1" ht="30.75" customHeight="1">
      <c r="A24" s="1013" t="s">
        <v>1305</v>
      </c>
      <c r="B24" s="704">
        <v>0</v>
      </c>
      <c r="C24" s="704">
        <v>0</v>
      </c>
      <c r="D24" s="704">
        <v>7768.0474000000004</v>
      </c>
      <c r="E24" s="1011"/>
      <c r="F24" s="1011"/>
      <c r="G24" s="1011"/>
      <c r="H24" s="1011"/>
      <c r="I24" s="1011"/>
      <c r="J24" s="1011"/>
      <c r="K24" s="1011"/>
      <c r="L24" s="1011"/>
      <c r="M24" s="1011"/>
    </row>
    <row r="25" spans="1:14" s="243" customFormat="1" ht="24">
      <c r="A25" s="708" t="s">
        <v>751</v>
      </c>
      <c r="B25" s="704">
        <v>5702.3387300000004</v>
      </c>
      <c r="C25" s="704">
        <v>516.09467000000041</v>
      </c>
      <c r="D25" s="704">
        <v>58398.671149999995</v>
      </c>
      <c r="E25" s="268"/>
      <c r="F25" s="268"/>
      <c r="G25" s="268"/>
      <c r="H25" s="268"/>
      <c r="I25" s="268"/>
      <c r="J25" s="268"/>
      <c r="K25" s="268"/>
      <c r="L25" s="268"/>
      <c r="M25" s="268"/>
    </row>
    <row r="26" spans="1:14" s="243" customFormat="1">
      <c r="A26" s="708" t="s">
        <v>752</v>
      </c>
      <c r="B26" s="704">
        <v>51061.070220000001</v>
      </c>
      <c r="C26" s="704">
        <v>6202.0898300000044</v>
      </c>
      <c r="D26" s="704">
        <v>400429.54259999999</v>
      </c>
      <c r="E26" s="268"/>
      <c r="F26" s="268"/>
      <c r="G26" s="268"/>
      <c r="H26" s="268"/>
      <c r="I26" s="268"/>
      <c r="J26" s="268"/>
      <c r="K26" s="268"/>
      <c r="L26" s="268"/>
      <c r="M26" s="268"/>
    </row>
    <row r="27" spans="1:14" s="243" customFormat="1">
      <c r="A27" s="707" t="s">
        <v>753</v>
      </c>
      <c r="B27" s="704">
        <v>164.86335</v>
      </c>
      <c r="C27" s="704">
        <v>-14.064910000000026</v>
      </c>
      <c r="D27" s="704">
        <v>1322.8718300000003</v>
      </c>
      <c r="E27" s="268"/>
      <c r="F27" s="268"/>
      <c r="G27" s="268"/>
      <c r="H27" s="268"/>
      <c r="I27" s="268"/>
      <c r="J27" s="268"/>
      <c r="K27" s="268"/>
      <c r="L27" s="268"/>
      <c r="M27" s="268"/>
    </row>
    <row r="28" spans="1:14" s="243" customFormat="1" ht="30.75" customHeight="1">
      <c r="A28" s="708" t="s">
        <v>754</v>
      </c>
      <c r="B28" s="704">
        <v>300.52459000000005</v>
      </c>
      <c r="C28" s="704">
        <v>101.06774000000004</v>
      </c>
      <c r="D28" s="704">
        <v>1721.2973099999999</v>
      </c>
      <c r="E28" s="268"/>
      <c r="F28" s="268"/>
      <c r="G28" s="268"/>
      <c r="H28" s="268"/>
      <c r="I28" s="268"/>
      <c r="J28" s="268"/>
      <c r="K28" s="268"/>
      <c r="L28" s="268"/>
      <c r="M28" s="268"/>
    </row>
    <row r="29" spans="1:14" s="997" customFormat="1" ht="24">
      <c r="A29" s="708" t="s">
        <v>1306</v>
      </c>
      <c r="B29" s="1012">
        <v>6.0999999999999997E-4</v>
      </c>
      <c r="C29" s="1012">
        <v>2.1999999999999998E-4</v>
      </c>
      <c r="D29" s="1012">
        <v>1.2279999999999999E-2</v>
      </c>
      <c r="E29" s="1011"/>
      <c r="F29" s="1011"/>
      <c r="G29" s="1011"/>
      <c r="H29" s="1011"/>
      <c r="I29" s="1011"/>
      <c r="J29" s="1011"/>
      <c r="K29" s="1011"/>
      <c r="L29" s="1011"/>
      <c r="M29" s="1011"/>
    </row>
    <row r="30" spans="1:14">
      <c r="A30" s="893" t="s">
        <v>755</v>
      </c>
      <c r="B30" s="894">
        <v>223194.81596000001</v>
      </c>
      <c r="C30" s="894">
        <v>2990.3448800000187</v>
      </c>
      <c r="D30" s="894">
        <v>2052106.5864399998</v>
      </c>
      <c r="E30" s="269"/>
      <c r="F30" s="269"/>
      <c r="G30" s="269"/>
      <c r="H30" s="269"/>
      <c r="I30" s="269"/>
      <c r="J30" s="269"/>
      <c r="K30" s="270"/>
      <c r="L30" s="269"/>
      <c r="M30" s="269"/>
      <c r="N30" s="51"/>
    </row>
    <row r="31" spans="1:14">
      <c r="A31" s="334" t="s">
        <v>1289</v>
      </c>
      <c r="B31" s="704">
        <v>5035.1509686729905</v>
      </c>
      <c r="C31" s="704">
        <v>707.21770000004744</v>
      </c>
      <c r="D31" s="704"/>
      <c r="E31" s="269"/>
      <c r="F31" s="269"/>
      <c r="G31" s="269"/>
      <c r="H31" s="269"/>
      <c r="I31" s="269"/>
      <c r="J31" s="269"/>
      <c r="K31" s="270"/>
      <c r="L31" s="269"/>
      <c r="M31" s="269"/>
      <c r="N31" s="51"/>
    </row>
    <row r="32" spans="1:14" ht="12.75" customHeight="1">
      <c r="A32" s="12" t="s">
        <v>557</v>
      </c>
      <c r="B32" s="765"/>
      <c r="C32" s="771"/>
    </row>
    <row r="33" spans="1:14" s="243" customFormat="1" ht="12.75" customHeight="1">
      <c r="A33" s="47"/>
      <c r="B33" s="765"/>
      <c r="C33" s="765"/>
    </row>
    <row r="34" spans="1:14" ht="12.75" customHeight="1">
      <c r="A34" s="770"/>
    </row>
    <row r="35" spans="1:14" ht="12.75" customHeight="1">
      <c r="D35" s="7" t="str">
        <f>D1</f>
        <v>Listopad 2025.</v>
      </c>
    </row>
    <row r="36" spans="1:14" ht="12.75" customHeight="1">
      <c r="A36" s="316" t="s">
        <v>611</v>
      </c>
      <c r="B36" s="278"/>
      <c r="C36" s="278"/>
      <c r="D36" s="490" t="str">
        <f>D2</f>
        <v>October 2025</v>
      </c>
      <c r="E36" s="243"/>
      <c r="G36" s="243"/>
      <c r="H36" s="243"/>
      <c r="I36" s="243"/>
    </row>
    <row r="37" spans="1:14" ht="12.75" customHeight="1">
      <c r="A37" s="512" t="s">
        <v>727</v>
      </c>
      <c r="B37" s="278"/>
      <c r="C37" s="278"/>
      <c r="D37" s="13" t="s">
        <v>1270</v>
      </c>
      <c r="E37" s="243"/>
      <c r="F37" s="243"/>
      <c r="G37" s="243"/>
      <c r="H37" s="243"/>
      <c r="I37" s="243"/>
    </row>
    <row r="38" spans="1:14" ht="28.5" customHeight="1">
      <c r="A38" s="636"/>
      <c r="B38" s="700" t="str">
        <f>D1</f>
        <v>Listopad 2025.</v>
      </c>
      <c r="C38" s="701" t="str">
        <f>$C$5</f>
        <v>Promjena u odnosu na prethodni mjesec</v>
      </c>
      <c r="D38" s="701" t="s">
        <v>18</v>
      </c>
      <c r="E38" s="243"/>
      <c r="F38" s="243"/>
      <c r="G38" s="243"/>
      <c r="H38" s="243"/>
      <c r="I38" s="243"/>
      <c r="J38" s="276"/>
      <c r="K38" s="276"/>
      <c r="L38" s="276"/>
      <c r="M38" s="276"/>
    </row>
    <row r="39" spans="1:14" s="243" customFormat="1" ht="24">
      <c r="A39" s="636"/>
      <c r="B39" s="702" t="str">
        <f>D2</f>
        <v>October 2025</v>
      </c>
      <c r="C39" s="702" t="s">
        <v>45</v>
      </c>
      <c r="D39" s="717" t="s">
        <v>217</v>
      </c>
      <c r="J39" s="276"/>
      <c r="K39" s="276"/>
      <c r="L39" s="276"/>
      <c r="M39" s="276"/>
    </row>
    <row r="40" spans="1:14" ht="25.5">
      <c r="A40" s="1014" t="s">
        <v>1307</v>
      </c>
      <c r="B40" s="312">
        <v>67380.136249999996</v>
      </c>
      <c r="C40" s="312">
        <v>-4460.2792200000113</v>
      </c>
      <c r="D40" s="312"/>
      <c r="E40" s="274"/>
      <c r="F40" s="274"/>
      <c r="G40" s="274"/>
      <c r="H40" s="274"/>
      <c r="I40" s="275"/>
      <c r="J40" s="1158"/>
      <c r="K40" s="1158"/>
      <c r="L40" s="1160"/>
      <c r="M40" s="1158"/>
    </row>
    <row r="41" spans="1:14" ht="14.25" customHeight="1">
      <c r="A41" s="314" t="s">
        <v>719</v>
      </c>
      <c r="B41" s="312"/>
      <c r="C41" s="312"/>
      <c r="D41" s="312"/>
      <c r="E41" s="268"/>
      <c r="F41" s="268"/>
      <c r="G41" s="268"/>
      <c r="H41" s="268"/>
      <c r="I41" s="277"/>
      <c r="J41" s="1159"/>
      <c r="K41" s="1158"/>
      <c r="L41" s="1159"/>
      <c r="M41" s="1159"/>
    </row>
    <row r="42" spans="1:14">
      <c r="A42" s="315" t="s">
        <v>720</v>
      </c>
      <c r="B42" s="312">
        <v>5430.3362300000008</v>
      </c>
      <c r="C42" s="312">
        <v>420.7427200000011</v>
      </c>
      <c r="D42" s="312">
        <v>56216.014499999997</v>
      </c>
      <c r="E42" s="272"/>
      <c r="F42" s="272"/>
      <c r="G42" s="272"/>
      <c r="H42" s="272"/>
      <c r="I42" s="272"/>
      <c r="J42" s="272"/>
      <c r="K42" s="272"/>
      <c r="L42" s="272"/>
      <c r="M42" s="272"/>
      <c r="N42" s="51"/>
    </row>
    <row r="43" spans="1:14" ht="26.25" customHeight="1">
      <c r="A43" s="315" t="s">
        <v>721</v>
      </c>
      <c r="B43" s="312">
        <v>272.0025</v>
      </c>
      <c r="C43" s="312">
        <v>95.351950000000016</v>
      </c>
      <c r="D43" s="312">
        <v>2182.6566500000004</v>
      </c>
      <c r="E43" s="272"/>
      <c r="F43" s="272"/>
      <c r="G43" s="272"/>
      <c r="H43" s="272"/>
      <c r="I43" s="272"/>
      <c r="J43" s="272"/>
      <c r="K43" s="272"/>
      <c r="L43" s="272"/>
      <c r="M43" s="272"/>
      <c r="N43" s="51"/>
    </row>
    <row r="44" spans="1:14" s="243" customFormat="1" ht="25.5">
      <c r="A44" s="315" t="s">
        <v>722</v>
      </c>
      <c r="B44" s="312">
        <v>15.150090000000001</v>
      </c>
      <c r="C44" s="312">
        <v>1.4104600000000005</v>
      </c>
      <c r="D44" s="312">
        <v>77.056560000000005</v>
      </c>
      <c r="E44" s="272"/>
      <c r="F44" s="272"/>
      <c r="G44" s="272"/>
      <c r="H44" s="272"/>
      <c r="I44" s="272"/>
      <c r="J44" s="272"/>
      <c r="K44" s="272"/>
      <c r="L44" s="272"/>
      <c r="M44" s="272"/>
      <c r="N44" s="51"/>
    </row>
    <row r="45" spans="1:14" s="997" customFormat="1" ht="25.5">
      <c r="A45" s="315" t="s">
        <v>1308</v>
      </c>
      <c r="B45" s="1012">
        <v>8.9899999999999997E-3</v>
      </c>
      <c r="C45" s="1012">
        <v>3.3499999999999997E-3</v>
      </c>
      <c r="D45" s="1012">
        <v>6.8500000000000005E-2</v>
      </c>
      <c r="E45" s="272"/>
      <c r="F45" s="272"/>
      <c r="G45" s="272"/>
      <c r="H45" s="272"/>
      <c r="I45" s="272"/>
      <c r="J45" s="272"/>
      <c r="K45" s="272"/>
      <c r="L45" s="272"/>
      <c r="M45" s="272"/>
      <c r="N45" s="51"/>
    </row>
    <row r="46" spans="1:14" s="243" customFormat="1">
      <c r="A46" s="895" t="s">
        <v>723</v>
      </c>
      <c r="B46" s="896">
        <v>5717.4888200000005</v>
      </c>
      <c r="C46" s="896">
        <v>517.50513000000046</v>
      </c>
      <c r="D46" s="896">
        <v>58475.727709999992</v>
      </c>
      <c r="E46" s="272"/>
      <c r="F46" s="272"/>
      <c r="G46" s="272"/>
      <c r="H46" s="272"/>
      <c r="I46" s="272"/>
      <c r="J46" s="272"/>
      <c r="K46" s="272"/>
      <c r="L46" s="272"/>
      <c r="M46" s="272"/>
      <c r="N46" s="51"/>
    </row>
    <row r="47" spans="1:14" s="243" customFormat="1">
      <c r="A47" s="314" t="s">
        <v>724</v>
      </c>
      <c r="B47" s="312"/>
      <c r="C47" s="312"/>
      <c r="D47" s="312"/>
      <c r="E47" s="272"/>
      <c r="F47" s="272"/>
      <c r="G47" s="272"/>
      <c r="H47" s="272"/>
      <c r="I47" s="272"/>
      <c r="J47" s="272"/>
      <c r="K47" s="272"/>
      <c r="L47" s="272"/>
      <c r="M47" s="272"/>
      <c r="N47" s="51"/>
    </row>
    <row r="48" spans="1:14" ht="25.5">
      <c r="A48" s="315" t="s">
        <v>725</v>
      </c>
      <c r="B48" s="312">
        <v>5622.0023799999999</v>
      </c>
      <c r="C48" s="312">
        <v>-4024.5208999999995</v>
      </c>
      <c r="D48" s="312">
        <v>53422.876990000004</v>
      </c>
      <c r="E48" s="271"/>
      <c r="F48" s="271"/>
      <c r="G48" s="271"/>
      <c r="H48" s="271"/>
      <c r="I48" s="271"/>
      <c r="J48" s="271"/>
      <c r="K48" s="271"/>
      <c r="L48" s="271"/>
      <c r="M48" s="271"/>
      <c r="N48" s="51"/>
    </row>
    <row r="49" spans="1:14" ht="25.5">
      <c r="A49" s="315" t="s">
        <v>726</v>
      </c>
      <c r="B49" s="312">
        <v>15.150090000000001</v>
      </c>
      <c r="C49" s="312">
        <v>1.4104600000000005</v>
      </c>
      <c r="D49" s="312">
        <v>77.056560000000005</v>
      </c>
      <c r="E49" s="272"/>
      <c r="F49" s="272"/>
      <c r="G49" s="272"/>
      <c r="H49" s="272"/>
      <c r="I49" s="272"/>
      <c r="J49" s="272"/>
      <c r="K49" s="272"/>
      <c r="L49" s="272"/>
      <c r="M49" s="272"/>
      <c r="N49" s="43"/>
    </row>
    <row r="50" spans="1:14" s="997" customFormat="1" ht="25.5">
      <c r="A50" s="315" t="s">
        <v>1309</v>
      </c>
      <c r="B50" s="1012">
        <v>7.8799999999999999E-3</v>
      </c>
      <c r="C50" s="1012">
        <v>2.1399999999999995E-3</v>
      </c>
      <c r="D50" s="1012">
        <v>8.9419999999999986E-2</v>
      </c>
      <c r="E50" s="272"/>
      <c r="F50" s="272"/>
      <c r="G50" s="272"/>
      <c r="H50" s="272"/>
      <c r="I50" s="272"/>
      <c r="J50" s="272"/>
      <c r="K50" s="272"/>
      <c r="L50" s="272"/>
      <c r="M50" s="272"/>
      <c r="N50" s="43"/>
    </row>
    <row r="51" spans="1:14">
      <c r="A51" s="895" t="s">
        <v>723</v>
      </c>
      <c r="B51" s="896">
        <v>5637.15247</v>
      </c>
      <c r="C51" s="896">
        <v>-4023.1104399999995</v>
      </c>
      <c r="D51" s="896">
        <v>53499.933550000002</v>
      </c>
      <c r="E51" s="271"/>
      <c r="F51" s="271"/>
      <c r="G51" s="271"/>
      <c r="H51" s="271"/>
      <c r="I51" s="271"/>
      <c r="J51" s="271"/>
      <c r="K51" s="271"/>
      <c r="L51" s="271"/>
      <c r="M51" s="271"/>
    </row>
    <row r="52" spans="1:14">
      <c r="A52" s="311" t="s">
        <v>718</v>
      </c>
      <c r="B52" s="312">
        <v>67460.472599999994</v>
      </c>
      <c r="C52" s="312">
        <v>80.336349999997765</v>
      </c>
      <c r="D52" s="312"/>
      <c r="E52" s="273"/>
      <c r="F52" s="273"/>
      <c r="G52" s="273"/>
      <c r="H52" s="273"/>
      <c r="I52" s="273"/>
      <c r="J52" s="273"/>
      <c r="K52" s="273"/>
      <c r="L52" s="273"/>
      <c r="M52" s="273"/>
    </row>
    <row r="53" spans="1:14" ht="12.75" customHeight="1">
      <c r="A53" s="12" t="s">
        <v>557</v>
      </c>
    </row>
    <row r="54" spans="1:14" ht="12.75" customHeight="1"/>
    <row r="55" spans="1:14" ht="12.75" customHeight="1">
      <c r="A55" s="571" t="s">
        <v>81</v>
      </c>
    </row>
    <row r="56" spans="1:14" ht="12.75" customHeight="1">
      <c r="D56" s="117"/>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5" t="s">
        <v>612</v>
      </c>
      <c r="E1" s="122" t="str">
        <f>Naslovnica!A20</f>
        <v>Listopad 2025.</v>
      </c>
    </row>
    <row r="2" spans="1:13" ht="12.75" customHeight="1">
      <c r="A2" s="512" t="s">
        <v>856</v>
      </c>
      <c r="E2" s="490" t="str">
        <f>Naslovnica!A24</f>
        <v>October 2025</v>
      </c>
    </row>
    <row r="3" spans="1:13">
      <c r="A3" s="279"/>
      <c r="B3" s="274"/>
      <c r="C3" s="274"/>
      <c r="D3" s="13" t="s">
        <v>1270</v>
      </c>
      <c r="F3" s="274"/>
      <c r="G3" s="280"/>
    </row>
    <row r="4" spans="1:13" ht="48.75" customHeight="1">
      <c r="A4" s="1161" t="s">
        <v>546</v>
      </c>
      <c r="B4" s="1163" t="s">
        <v>857</v>
      </c>
      <c r="C4" s="1163"/>
      <c r="D4" s="1163"/>
      <c r="E4" s="698"/>
      <c r="F4" s="279"/>
      <c r="G4" s="279"/>
    </row>
    <row r="5" spans="1:13" ht="60">
      <c r="A5" s="1161"/>
      <c r="B5" s="637" t="s">
        <v>547</v>
      </c>
      <c r="C5" s="637" t="s">
        <v>548</v>
      </c>
      <c r="D5" s="637" t="s">
        <v>549</v>
      </c>
      <c r="E5" s="281"/>
      <c r="F5" s="281"/>
    </row>
    <row r="6" spans="1:13" ht="12.75" customHeight="1">
      <c r="A6" s="319" t="s">
        <v>116</v>
      </c>
      <c r="B6" s="320">
        <v>5295.3829599999999</v>
      </c>
      <c r="C6" s="320">
        <v>47667.03327</v>
      </c>
      <c r="D6" s="320">
        <v>158805.34174889571</v>
      </c>
      <c r="E6" s="282"/>
      <c r="F6" s="282"/>
      <c r="G6" s="904"/>
      <c r="K6" s="117"/>
      <c r="L6" s="117"/>
      <c r="M6" s="117"/>
    </row>
    <row r="7" spans="1:13" ht="12.75" customHeight="1">
      <c r="A7" s="321" t="s">
        <v>117</v>
      </c>
      <c r="B7" s="320">
        <v>43027.045570000002</v>
      </c>
      <c r="C7" s="320">
        <v>416679.63617000001</v>
      </c>
      <c r="D7" s="320">
        <v>6303576.8524050545</v>
      </c>
      <c r="E7" s="282"/>
      <c r="F7" s="282"/>
      <c r="G7" s="904"/>
      <c r="K7" s="117"/>
      <c r="L7" s="117"/>
      <c r="M7" s="117"/>
    </row>
    <row r="8" spans="1:13" ht="12.75" customHeight="1">
      <c r="A8" s="321" t="s">
        <v>118</v>
      </c>
      <c r="B8" s="320">
        <v>2608.8331699999999</v>
      </c>
      <c r="C8" s="320">
        <v>27245.378299999997</v>
      </c>
      <c r="D8" s="320">
        <v>183453.98777717366</v>
      </c>
      <c r="E8" s="282"/>
      <c r="F8" s="282"/>
      <c r="G8" s="904"/>
      <c r="K8" s="117"/>
      <c r="L8" s="117"/>
      <c r="M8" s="117"/>
    </row>
    <row r="9" spans="1:13" ht="12.75" customHeight="1">
      <c r="A9" s="638" t="s">
        <v>210</v>
      </c>
      <c r="B9" s="639">
        <v>50931.261700000003</v>
      </c>
      <c r="C9" s="639">
        <v>491592.04774000001</v>
      </c>
      <c r="D9" s="639">
        <v>6645836.1819311241</v>
      </c>
      <c r="E9" s="283"/>
      <c r="F9" s="283"/>
      <c r="G9" s="904"/>
      <c r="K9" s="117"/>
      <c r="L9" s="117"/>
      <c r="M9" s="117"/>
    </row>
    <row r="10" spans="1:13" ht="12.75" customHeight="1">
      <c r="A10" s="321" t="s">
        <v>119</v>
      </c>
      <c r="B10" s="320">
        <v>4830.6669099999999</v>
      </c>
      <c r="C10" s="320">
        <v>42786.733909999995</v>
      </c>
      <c r="D10" s="320">
        <v>136670.37657915652</v>
      </c>
      <c r="E10" s="282"/>
      <c r="F10" s="282"/>
      <c r="G10" s="904"/>
      <c r="K10" s="117"/>
      <c r="L10" s="117"/>
      <c r="M10" s="117"/>
    </row>
    <row r="11" spans="1:13" ht="12.75" customHeight="1">
      <c r="A11" s="321" t="s">
        <v>120</v>
      </c>
      <c r="B11" s="320">
        <v>20144.040579999997</v>
      </c>
      <c r="C11" s="320">
        <v>193450.78693</v>
      </c>
      <c r="D11" s="320">
        <v>2387738.7695155381</v>
      </c>
      <c r="E11" s="282"/>
      <c r="F11" s="282"/>
      <c r="G11" s="904"/>
      <c r="K11" s="117"/>
      <c r="L11" s="117"/>
      <c r="M11" s="117"/>
    </row>
    <row r="12" spans="1:13" ht="12.75" customHeight="1">
      <c r="A12" s="321" t="s">
        <v>121</v>
      </c>
      <c r="B12" s="320">
        <v>732.43233999999995</v>
      </c>
      <c r="C12" s="320">
        <v>7529.4720099999995</v>
      </c>
      <c r="D12" s="320">
        <v>49157.709396277125</v>
      </c>
      <c r="E12" s="282"/>
      <c r="F12" s="282"/>
      <c r="G12" s="904"/>
      <c r="K12" s="117"/>
      <c r="L12" s="117"/>
      <c r="M12" s="117"/>
    </row>
    <row r="13" spans="1:13" ht="12.75" customHeight="1">
      <c r="A13" s="638" t="s">
        <v>211</v>
      </c>
      <c r="B13" s="639">
        <v>25707.139829999996</v>
      </c>
      <c r="C13" s="639">
        <v>243766.99285000001</v>
      </c>
      <c r="D13" s="639">
        <v>2573566.8554909718</v>
      </c>
      <c r="E13" s="283"/>
      <c r="F13" s="283"/>
      <c r="G13" s="904"/>
      <c r="K13" s="117"/>
      <c r="L13" s="117"/>
      <c r="M13" s="117"/>
    </row>
    <row r="14" spans="1:13" ht="12.75" customHeight="1">
      <c r="A14" s="321" t="s">
        <v>122</v>
      </c>
      <c r="B14" s="320">
        <v>7640.6063600000007</v>
      </c>
      <c r="C14" s="320">
        <v>65784.271529999998</v>
      </c>
      <c r="D14" s="320">
        <v>203347.5980707127</v>
      </c>
      <c r="E14" s="282"/>
      <c r="F14" s="282"/>
      <c r="G14" s="904"/>
      <c r="K14" s="117"/>
      <c r="L14" s="117"/>
      <c r="M14" s="117"/>
    </row>
    <row r="15" spans="1:13" ht="12.75" customHeight="1">
      <c r="A15" s="321" t="s">
        <v>123</v>
      </c>
      <c r="B15" s="320">
        <v>22948.11519</v>
      </c>
      <c r="C15" s="320">
        <v>220681.31075</v>
      </c>
      <c r="D15" s="320">
        <v>3005294.1717063235</v>
      </c>
      <c r="E15" s="282"/>
      <c r="F15" s="282"/>
      <c r="G15" s="904"/>
      <c r="K15" s="117"/>
      <c r="L15" s="117"/>
      <c r="M15" s="117"/>
    </row>
    <row r="16" spans="1:13" ht="12.75" customHeight="1">
      <c r="A16" s="321" t="s">
        <v>124</v>
      </c>
      <c r="B16" s="320">
        <v>1179.15409</v>
      </c>
      <c r="C16" s="320">
        <v>12244.6947</v>
      </c>
      <c r="D16" s="320">
        <v>78310.114367785529</v>
      </c>
      <c r="E16" s="282"/>
      <c r="F16" s="282"/>
      <c r="G16" s="904"/>
      <c r="K16" s="117"/>
      <c r="L16" s="117"/>
      <c r="M16" s="117"/>
    </row>
    <row r="17" spans="1:13" ht="12.75" customHeight="1">
      <c r="A17" s="638" t="s">
        <v>212</v>
      </c>
      <c r="B17" s="639">
        <v>31767.875640000002</v>
      </c>
      <c r="C17" s="639">
        <v>298710.27697999997</v>
      </c>
      <c r="D17" s="639">
        <v>3286951.8841448217</v>
      </c>
      <c r="E17" s="283"/>
      <c r="F17" s="283"/>
      <c r="G17" s="904"/>
      <c r="K17" s="117"/>
      <c r="L17" s="117"/>
      <c r="M17" s="117"/>
    </row>
    <row r="18" spans="1:13" ht="12.75" customHeight="1">
      <c r="A18" s="321" t="s">
        <v>125</v>
      </c>
      <c r="B18" s="320">
        <v>5101.0775199999998</v>
      </c>
      <c r="C18" s="320">
        <v>45745.222590000005</v>
      </c>
      <c r="D18" s="320">
        <v>140272.21531560886</v>
      </c>
      <c r="E18" s="282"/>
      <c r="F18" s="282"/>
      <c r="G18" s="904"/>
      <c r="K18" s="117"/>
      <c r="L18" s="117"/>
      <c r="M18" s="117"/>
    </row>
    <row r="19" spans="1:13" ht="12.75" customHeight="1">
      <c r="A19" s="321" t="s">
        <v>126</v>
      </c>
      <c r="B19" s="320">
        <v>35661.83395</v>
      </c>
      <c r="C19" s="320">
        <v>344413.90552999999</v>
      </c>
      <c r="D19" s="320">
        <v>5015494.7973802164</v>
      </c>
      <c r="E19" s="282"/>
      <c r="F19" s="282"/>
      <c r="G19" s="904"/>
      <c r="K19" s="117"/>
      <c r="L19" s="117"/>
      <c r="M19" s="117"/>
    </row>
    <row r="20" spans="1:13" ht="12.75" customHeight="1">
      <c r="A20" s="321" t="s">
        <v>127</v>
      </c>
      <c r="B20" s="320">
        <v>1995.30603</v>
      </c>
      <c r="C20" s="320">
        <v>21006.30904</v>
      </c>
      <c r="D20" s="320">
        <v>147144.07644605089</v>
      </c>
      <c r="E20" s="282"/>
      <c r="F20" s="282"/>
      <c r="G20" s="904"/>
      <c r="K20" s="117"/>
      <c r="L20" s="117"/>
      <c r="M20" s="117"/>
    </row>
    <row r="21" spans="1:13" ht="12.75" customHeight="1">
      <c r="A21" s="638" t="s">
        <v>213</v>
      </c>
      <c r="B21" s="639">
        <v>42758.217499999999</v>
      </c>
      <c r="C21" s="639">
        <v>411165.43716000003</v>
      </c>
      <c r="D21" s="639">
        <v>5302911.0891418764</v>
      </c>
      <c r="E21" s="283"/>
      <c r="F21" s="283"/>
      <c r="G21" s="904"/>
      <c r="K21" s="117"/>
      <c r="L21" s="117"/>
      <c r="M21" s="117"/>
    </row>
    <row r="22" spans="1:13" ht="12.75" customHeight="1">
      <c r="A22" s="322" t="s">
        <v>214</v>
      </c>
      <c r="B22" s="323">
        <v>22867.733749999999</v>
      </c>
      <c r="C22" s="323">
        <v>201983.26130000001</v>
      </c>
      <c r="D22" s="323">
        <v>639095.53171437373</v>
      </c>
      <c r="E22" s="283"/>
      <c r="F22" s="283"/>
      <c r="G22" s="904"/>
      <c r="H22" s="117"/>
      <c r="K22" s="117"/>
      <c r="L22" s="117"/>
      <c r="M22" s="117"/>
    </row>
    <row r="23" spans="1:13" ht="12.75" customHeight="1">
      <c r="A23" s="322" t="s">
        <v>215</v>
      </c>
      <c r="B23" s="323">
        <v>121781.03529</v>
      </c>
      <c r="C23" s="323">
        <v>1175225.6393800001</v>
      </c>
      <c r="D23" s="323">
        <v>16712104.591007132</v>
      </c>
      <c r="E23" s="283"/>
      <c r="F23" s="283"/>
      <c r="G23" s="904"/>
      <c r="H23" s="117"/>
      <c r="K23" s="117"/>
      <c r="L23" s="117"/>
      <c r="M23" s="117"/>
    </row>
    <row r="24" spans="1:13" ht="12.75" customHeight="1">
      <c r="A24" s="322" t="s">
        <v>216</v>
      </c>
      <c r="B24" s="323">
        <v>6515.725629999999</v>
      </c>
      <c r="C24" s="323">
        <v>68025.854049999994</v>
      </c>
      <c r="D24" s="323">
        <v>458065.88798728719</v>
      </c>
      <c r="E24" s="283"/>
      <c r="F24" s="283"/>
      <c r="G24" s="904"/>
      <c r="H24" s="117"/>
      <c r="K24" s="117"/>
      <c r="L24" s="117"/>
      <c r="M24" s="117"/>
    </row>
    <row r="25" spans="1:13">
      <c r="A25" s="887" t="s">
        <v>550</v>
      </c>
      <c r="B25" s="890">
        <v>151164.49466999999</v>
      </c>
      <c r="C25" s="890">
        <v>1445234.7547299999</v>
      </c>
      <c r="D25" s="890">
        <v>17809266.01070879</v>
      </c>
      <c r="E25" s="283"/>
      <c r="F25" s="283"/>
      <c r="H25" s="117"/>
      <c r="K25" s="117"/>
      <c r="L25" s="117"/>
      <c r="M25" s="117"/>
    </row>
    <row r="26" spans="1:13" ht="21.75" customHeight="1">
      <c r="A26" s="1165" t="s">
        <v>23</v>
      </c>
      <c r="B26" s="1165"/>
      <c r="C26" s="1165"/>
      <c r="D26" s="1165"/>
      <c r="E26" s="1165"/>
      <c r="F26" s="714"/>
      <c r="G26" s="714"/>
    </row>
    <row r="27" spans="1:13" ht="20.25" customHeight="1">
      <c r="A27" s="1166" t="s">
        <v>24</v>
      </c>
      <c r="B27" s="1166"/>
      <c r="C27" s="1166"/>
      <c r="D27" s="1166"/>
      <c r="E27" s="1166"/>
      <c r="F27" s="715"/>
      <c r="G27" s="715"/>
    </row>
    <row r="28" spans="1:13" ht="12.75" customHeight="1"/>
    <row r="29" spans="1:13" ht="12.75" customHeight="1">
      <c r="A29" s="135" t="s">
        <v>613</v>
      </c>
      <c r="E29" s="122" t="str">
        <f>Naslovnica!A20</f>
        <v>Listopad 2025.</v>
      </c>
    </row>
    <row r="30" spans="1:13" ht="12.75" customHeight="1">
      <c r="A30" s="512" t="s">
        <v>869</v>
      </c>
      <c r="E30" s="490" t="str">
        <f>Naslovnica!A24</f>
        <v>October 2025</v>
      </c>
    </row>
    <row r="31" spans="1:13" ht="12.75" customHeight="1">
      <c r="D31" s="276"/>
      <c r="E31" s="13" t="s">
        <v>1270</v>
      </c>
    </row>
    <row r="32" spans="1:13" ht="25.5" customHeight="1">
      <c r="A32" s="1161" t="s">
        <v>551</v>
      </c>
      <c r="B32" s="1164" t="s">
        <v>769</v>
      </c>
      <c r="C32" s="1164"/>
      <c r="D32" s="1164" t="s">
        <v>768</v>
      </c>
      <c r="E32" s="1164"/>
      <c r="F32" s="711"/>
      <c r="G32" s="711"/>
    </row>
    <row r="33" spans="1:15" ht="60">
      <c r="A33" s="1161"/>
      <c r="B33" s="637" t="s">
        <v>547</v>
      </c>
      <c r="C33" s="637" t="s">
        <v>552</v>
      </c>
      <c r="D33" s="637" t="s">
        <v>547</v>
      </c>
      <c r="E33" s="637" t="s">
        <v>552</v>
      </c>
    </row>
    <row r="34" spans="1:15">
      <c r="A34" s="319" t="s">
        <v>116</v>
      </c>
      <c r="B34" s="324">
        <v>0</v>
      </c>
      <c r="C34" s="324">
        <v>0</v>
      </c>
      <c r="D34" s="324">
        <v>0.13131000000000001</v>
      </c>
      <c r="E34" s="325">
        <v>0.46531999999999996</v>
      </c>
      <c r="L34" s="117"/>
      <c r="M34" s="117"/>
      <c r="N34" s="117"/>
      <c r="O34" s="117"/>
    </row>
    <row r="35" spans="1:15" ht="12.75" customHeight="1">
      <c r="A35" s="321" t="s">
        <v>117</v>
      </c>
      <c r="B35" s="324">
        <v>0</v>
      </c>
      <c r="C35" s="324">
        <v>0</v>
      </c>
      <c r="D35" s="324">
        <v>0</v>
      </c>
      <c r="E35" s="325">
        <v>0.20251</v>
      </c>
      <c r="F35" s="51"/>
      <c r="L35" s="117"/>
      <c r="M35" s="117"/>
      <c r="N35" s="117"/>
      <c r="O35" s="117"/>
    </row>
    <row r="36" spans="1:15" ht="12.75" customHeight="1">
      <c r="A36" s="321" t="s">
        <v>118</v>
      </c>
      <c r="B36" s="324">
        <v>0</v>
      </c>
      <c r="C36" s="324">
        <v>0</v>
      </c>
      <c r="D36" s="324">
        <v>0</v>
      </c>
      <c r="E36" s="325">
        <v>6.5799999999999999E-3</v>
      </c>
      <c r="F36" s="51"/>
      <c r="L36" s="117"/>
      <c r="M36" s="117"/>
      <c r="N36" s="117"/>
      <c r="O36" s="117"/>
    </row>
    <row r="37" spans="1:15" ht="12.75" customHeight="1">
      <c r="A37" s="638" t="s">
        <v>210</v>
      </c>
      <c r="B37" s="640">
        <v>0</v>
      </c>
      <c r="C37" s="640">
        <v>0</v>
      </c>
      <c r="D37" s="640">
        <v>0.13131000000000001</v>
      </c>
      <c r="E37" s="641">
        <v>0.67440999999999995</v>
      </c>
      <c r="F37" s="51"/>
      <c r="L37" s="117"/>
      <c r="M37" s="117"/>
      <c r="N37" s="117"/>
      <c r="O37" s="117"/>
    </row>
    <row r="38" spans="1:15" ht="12.75" customHeight="1">
      <c r="A38" s="321" t="s">
        <v>119</v>
      </c>
      <c r="B38" s="324">
        <v>0</v>
      </c>
      <c r="C38" s="324">
        <v>0</v>
      </c>
      <c r="D38" s="324">
        <v>0.1671</v>
      </c>
      <c r="E38" s="325">
        <v>2.6356899999999994</v>
      </c>
      <c r="F38" s="51"/>
      <c r="L38" s="117"/>
      <c r="M38" s="117"/>
      <c r="N38" s="117"/>
      <c r="O38" s="117"/>
    </row>
    <row r="39" spans="1:15" ht="12.75" customHeight="1">
      <c r="A39" s="321" t="s">
        <v>120</v>
      </c>
      <c r="B39" s="324">
        <v>0</v>
      </c>
      <c r="C39" s="324">
        <v>0</v>
      </c>
      <c r="D39" s="324">
        <v>0</v>
      </c>
      <c r="E39" s="325">
        <v>0.59955999999999998</v>
      </c>
      <c r="F39" s="51"/>
      <c r="L39" s="117"/>
      <c r="M39" s="117"/>
      <c r="N39" s="117"/>
      <c r="O39" s="117"/>
    </row>
    <row r="40" spans="1:15" ht="12.75" customHeight="1">
      <c r="A40" s="321" t="s">
        <v>121</v>
      </c>
      <c r="B40" s="324">
        <v>0</v>
      </c>
      <c r="C40" s="324">
        <v>0</v>
      </c>
      <c r="D40" s="324">
        <v>0</v>
      </c>
      <c r="E40" s="325">
        <v>0</v>
      </c>
      <c r="F40" s="51"/>
      <c r="L40" s="117"/>
      <c r="M40" s="117"/>
      <c r="N40" s="117"/>
      <c r="O40" s="117"/>
    </row>
    <row r="41" spans="1:15" ht="12.75" customHeight="1">
      <c r="A41" s="638" t="s">
        <v>211</v>
      </c>
      <c r="B41" s="640">
        <v>0</v>
      </c>
      <c r="C41" s="640">
        <v>0</v>
      </c>
      <c r="D41" s="640">
        <v>0.1671</v>
      </c>
      <c r="E41" s="641">
        <v>3.2352499999999993</v>
      </c>
      <c r="F41" s="51"/>
      <c r="L41" s="117"/>
      <c r="M41" s="117"/>
      <c r="N41" s="117"/>
      <c r="O41" s="117"/>
    </row>
    <row r="42" spans="1:15" ht="12.75" customHeight="1">
      <c r="A42" s="321" t="s">
        <v>122</v>
      </c>
      <c r="B42" s="324">
        <v>0</v>
      </c>
      <c r="C42" s="324">
        <v>0</v>
      </c>
      <c r="D42" s="324">
        <v>4.8700000000000002E-3</v>
      </c>
      <c r="E42" s="325">
        <v>0.37419000000000002</v>
      </c>
      <c r="F42" s="51"/>
      <c r="L42" s="117"/>
      <c r="M42" s="117"/>
      <c r="N42" s="117"/>
      <c r="O42" s="117"/>
    </row>
    <row r="43" spans="1:15" ht="12.75" customHeight="1">
      <c r="A43" s="321" t="s">
        <v>123</v>
      </c>
      <c r="B43" s="324">
        <v>0</v>
      </c>
      <c r="C43" s="324">
        <v>0</v>
      </c>
      <c r="D43" s="324">
        <v>0</v>
      </c>
      <c r="E43" s="325">
        <v>0</v>
      </c>
      <c r="F43" s="51"/>
      <c r="L43" s="117"/>
      <c r="M43" s="117"/>
      <c r="N43" s="117"/>
      <c r="O43" s="117"/>
    </row>
    <row r="44" spans="1:15" ht="12.75" customHeight="1">
      <c r="A44" s="321" t="s">
        <v>124</v>
      </c>
      <c r="B44" s="324">
        <v>0</v>
      </c>
      <c r="C44" s="324">
        <v>0</v>
      </c>
      <c r="D44" s="324">
        <v>0</v>
      </c>
      <c r="E44" s="325">
        <v>8.8370000000000004E-2</v>
      </c>
      <c r="F44" s="51"/>
      <c r="L44" s="117"/>
      <c r="M44" s="117"/>
      <c r="N44" s="117"/>
      <c r="O44" s="117"/>
    </row>
    <row r="45" spans="1:15" ht="12.75" customHeight="1">
      <c r="A45" s="638" t="s">
        <v>212</v>
      </c>
      <c r="B45" s="640">
        <v>0</v>
      </c>
      <c r="C45" s="640">
        <v>0</v>
      </c>
      <c r="D45" s="640">
        <v>4.8700000000000002E-3</v>
      </c>
      <c r="E45" s="641">
        <v>0.46256000000000003</v>
      </c>
      <c r="F45" s="51"/>
      <c r="L45" s="117"/>
      <c r="M45" s="117"/>
      <c r="N45" s="117"/>
      <c r="O45" s="117"/>
    </row>
    <row r="46" spans="1:15" ht="12.75" customHeight="1">
      <c r="A46" s="321" t="s">
        <v>125</v>
      </c>
      <c r="B46" s="324">
        <v>0</v>
      </c>
      <c r="C46" s="324">
        <v>0</v>
      </c>
      <c r="D46" s="324">
        <v>4.6759999999999996E-2</v>
      </c>
      <c r="E46" s="325">
        <v>0.45662999999999998</v>
      </c>
      <c r="F46" s="51"/>
      <c r="L46" s="117"/>
      <c r="M46" s="117"/>
      <c r="N46" s="117"/>
      <c r="O46" s="117"/>
    </row>
    <row r="47" spans="1:15" ht="12.75" customHeight="1">
      <c r="A47" s="321" t="s">
        <v>126</v>
      </c>
      <c r="B47" s="324">
        <v>0</v>
      </c>
      <c r="C47" s="324">
        <v>0</v>
      </c>
      <c r="D47" s="324">
        <v>1.176E-2</v>
      </c>
      <c r="E47" s="325">
        <v>0.54864999999999997</v>
      </c>
      <c r="F47" s="51"/>
      <c r="L47" s="117"/>
      <c r="M47" s="117"/>
      <c r="N47" s="117"/>
      <c r="O47" s="117"/>
    </row>
    <row r="48" spans="1:15" ht="12.75" customHeight="1">
      <c r="A48" s="321" t="s">
        <v>127</v>
      </c>
      <c r="B48" s="324">
        <v>0</v>
      </c>
      <c r="C48" s="324">
        <v>0</v>
      </c>
      <c r="D48" s="324">
        <v>0</v>
      </c>
      <c r="E48" s="325">
        <v>0</v>
      </c>
      <c r="F48" s="51"/>
      <c r="L48" s="117"/>
      <c r="M48" s="117"/>
      <c r="N48" s="117"/>
      <c r="O48" s="117"/>
    </row>
    <row r="49" spans="1:15" ht="12.75" customHeight="1">
      <c r="A49" s="638" t="s">
        <v>213</v>
      </c>
      <c r="B49" s="640">
        <v>0</v>
      </c>
      <c r="C49" s="640">
        <v>0</v>
      </c>
      <c r="D49" s="640">
        <v>5.8519999999999996E-2</v>
      </c>
      <c r="E49" s="641">
        <v>1.00528</v>
      </c>
      <c r="F49" s="51"/>
      <c r="L49" s="117"/>
      <c r="M49" s="117"/>
      <c r="N49" s="117"/>
      <c r="O49" s="117"/>
    </row>
    <row r="50" spans="1:15" ht="12.75" customHeight="1">
      <c r="A50" s="322" t="s">
        <v>214</v>
      </c>
      <c r="B50" s="326">
        <v>0</v>
      </c>
      <c r="C50" s="326">
        <v>0</v>
      </c>
      <c r="D50" s="326">
        <v>0.35004000000000002</v>
      </c>
      <c r="E50" s="327">
        <v>3.9318299999999997</v>
      </c>
      <c r="F50" s="51"/>
      <c r="L50" s="117"/>
      <c r="M50" s="117"/>
      <c r="N50" s="117"/>
      <c r="O50" s="117"/>
    </row>
    <row r="51" spans="1:15" ht="12.75" customHeight="1">
      <c r="A51" s="322" t="s">
        <v>215</v>
      </c>
      <c r="B51" s="326">
        <v>0</v>
      </c>
      <c r="C51" s="326">
        <v>0</v>
      </c>
      <c r="D51" s="326">
        <v>1.176E-2</v>
      </c>
      <c r="E51" s="327">
        <v>1.3507199999999999</v>
      </c>
      <c r="F51" s="51"/>
      <c r="L51" s="117"/>
      <c r="M51" s="117"/>
      <c r="N51" s="117"/>
      <c r="O51" s="117"/>
    </row>
    <row r="52" spans="1:15" ht="12.75" customHeight="1">
      <c r="A52" s="322" t="s">
        <v>216</v>
      </c>
      <c r="B52" s="326">
        <v>0</v>
      </c>
      <c r="C52" s="326">
        <v>0</v>
      </c>
      <c r="D52" s="326">
        <v>0</v>
      </c>
      <c r="E52" s="327">
        <v>9.4950000000000007E-2</v>
      </c>
      <c r="F52" s="43"/>
      <c r="L52" s="117"/>
      <c r="M52" s="117"/>
      <c r="N52" s="117"/>
      <c r="O52" s="117"/>
    </row>
    <row r="53" spans="1:15" ht="12.75" customHeight="1">
      <c r="A53" s="887" t="s">
        <v>550</v>
      </c>
      <c r="B53" s="891">
        <v>0</v>
      </c>
      <c r="C53" s="891">
        <v>0</v>
      </c>
      <c r="D53" s="891">
        <v>0.36180000000000001</v>
      </c>
      <c r="E53" s="892">
        <v>5.3774999999999995</v>
      </c>
      <c r="L53" s="117"/>
      <c r="M53" s="117"/>
      <c r="N53" s="117"/>
      <c r="O53" s="117"/>
    </row>
    <row r="54" spans="1:15" ht="24.75" customHeight="1">
      <c r="A54" s="1167" t="s">
        <v>25</v>
      </c>
      <c r="B54" s="1167"/>
      <c r="C54" s="1167"/>
      <c r="D54" s="1167"/>
      <c r="E54" s="1167"/>
      <c r="F54" s="716"/>
    </row>
    <row r="55" spans="1:15">
      <c r="A55" s="516" t="s">
        <v>26</v>
      </c>
      <c r="B55" s="158"/>
      <c r="C55" s="158"/>
      <c r="D55" s="158"/>
      <c r="E55" s="158"/>
      <c r="F55" s="158"/>
    </row>
    <row r="56" spans="1:15" ht="12.75" customHeight="1">
      <c r="A56" s="16" t="s">
        <v>553</v>
      </c>
    </row>
    <row r="57" spans="1:15" ht="12.75" customHeight="1"/>
    <row r="58" spans="1:15" ht="12.75" customHeight="1">
      <c r="A58" s="284" t="s">
        <v>614</v>
      </c>
      <c r="D58" s="122" t="str">
        <f t="shared" ref="D58:D59" si="0">E1</f>
        <v>Listopad 2025.</v>
      </c>
    </row>
    <row r="59" spans="1:15" ht="12.75" customHeight="1">
      <c r="A59" s="517" t="s">
        <v>615</v>
      </c>
      <c r="D59" s="490" t="str">
        <f t="shared" si="0"/>
        <v>October 2025</v>
      </c>
    </row>
    <row r="60" spans="1:15" ht="12.75" customHeight="1">
      <c r="D60" s="13" t="s">
        <v>1270</v>
      </c>
    </row>
    <row r="61" spans="1:15" ht="42.75" customHeight="1">
      <c r="A61" s="1162" t="s">
        <v>551</v>
      </c>
      <c r="B61" s="1163" t="s">
        <v>554</v>
      </c>
      <c r="C61" s="1163"/>
      <c r="D61" s="1163"/>
      <c r="E61" s="712"/>
    </row>
    <row r="62" spans="1:15" ht="60">
      <c r="A62" s="1162"/>
      <c r="B62" s="637" t="s">
        <v>547</v>
      </c>
      <c r="C62" s="637" t="s">
        <v>552</v>
      </c>
      <c r="D62" s="637" t="s">
        <v>555</v>
      </c>
    </row>
    <row r="63" spans="1:15" ht="12.75" customHeight="1">
      <c r="A63" s="319" t="s">
        <v>116</v>
      </c>
      <c r="B63" s="320">
        <v>1.9599200000000001</v>
      </c>
      <c r="C63" s="320">
        <v>52.694050000000004</v>
      </c>
      <c r="D63" s="320">
        <v>953.60699052823668</v>
      </c>
      <c r="M63" s="117"/>
      <c r="N63" s="117"/>
      <c r="O63" s="117"/>
    </row>
    <row r="64" spans="1:15" ht="12.75" customHeight="1">
      <c r="A64" s="321" t="s">
        <v>117</v>
      </c>
      <c r="B64" s="320">
        <v>6404.7810999999992</v>
      </c>
      <c r="C64" s="320">
        <v>51620.114159999997</v>
      </c>
      <c r="D64" s="320">
        <v>526477.58050383546</v>
      </c>
      <c r="M64" s="117"/>
      <c r="N64" s="117"/>
      <c r="O64" s="117"/>
    </row>
    <row r="65" spans="1:15" ht="12.75" customHeight="1">
      <c r="A65" s="321" t="s">
        <v>118</v>
      </c>
      <c r="B65" s="320">
        <v>11668.46024</v>
      </c>
      <c r="C65" s="320">
        <v>97797.523600000015</v>
      </c>
      <c r="D65" s="320">
        <v>609722.89855950105</v>
      </c>
      <c r="M65" s="117"/>
      <c r="N65" s="117"/>
      <c r="O65" s="117"/>
    </row>
    <row r="66" spans="1:15" ht="12.75" customHeight="1">
      <c r="A66" s="638" t="s">
        <v>210</v>
      </c>
      <c r="B66" s="639">
        <v>18075.201260000002</v>
      </c>
      <c r="C66" s="639">
        <v>149470.33181</v>
      </c>
      <c r="D66" s="639">
        <v>1137154.0860538648</v>
      </c>
      <c r="M66" s="117"/>
      <c r="N66" s="117"/>
      <c r="O66" s="117"/>
    </row>
    <row r="67" spans="1:15" ht="12.75" customHeight="1">
      <c r="A67" s="321" t="s">
        <v>119</v>
      </c>
      <c r="B67" s="320">
        <v>0.35669999999999996</v>
      </c>
      <c r="C67" s="320">
        <v>23.546020000000002</v>
      </c>
      <c r="D67" s="320">
        <v>194.84485210299292</v>
      </c>
      <c r="M67" s="117"/>
      <c r="N67" s="117"/>
      <c r="O67" s="117"/>
    </row>
    <row r="68" spans="1:15" ht="12.75" customHeight="1">
      <c r="A68" s="321" t="s">
        <v>120</v>
      </c>
      <c r="B68" s="320">
        <v>3104.2721800000004</v>
      </c>
      <c r="C68" s="320">
        <v>21329.914129999997</v>
      </c>
      <c r="D68" s="320">
        <v>206794.42583296893</v>
      </c>
      <c r="M68" s="117"/>
      <c r="N68" s="117"/>
      <c r="O68" s="117"/>
    </row>
    <row r="69" spans="1:15" ht="12.75" customHeight="1">
      <c r="A69" s="321" t="s">
        <v>121</v>
      </c>
      <c r="B69" s="320">
        <v>3988.2718599999998</v>
      </c>
      <c r="C69" s="320">
        <v>29623.221300000001</v>
      </c>
      <c r="D69" s="320">
        <v>188789.6754051735</v>
      </c>
      <c r="M69" s="117"/>
      <c r="N69" s="117"/>
      <c r="O69" s="117"/>
    </row>
    <row r="70" spans="1:15" ht="12.75" customHeight="1">
      <c r="A70" s="638" t="s">
        <v>211</v>
      </c>
      <c r="B70" s="639">
        <v>7092.90074</v>
      </c>
      <c r="C70" s="639">
        <v>50976.681450000004</v>
      </c>
      <c r="D70" s="639">
        <v>395778.94609024539</v>
      </c>
      <c r="M70" s="117"/>
      <c r="N70" s="117"/>
      <c r="O70" s="117"/>
    </row>
    <row r="71" spans="1:15">
      <c r="A71" s="321" t="s">
        <v>122</v>
      </c>
      <c r="B71" s="320">
        <v>7.4911599999999998</v>
      </c>
      <c r="C71" s="320">
        <v>119.86026000000001</v>
      </c>
      <c r="D71" s="320">
        <v>593.88705203264988</v>
      </c>
      <c r="M71" s="117"/>
      <c r="N71" s="117"/>
      <c r="O71" s="117"/>
    </row>
    <row r="72" spans="1:15">
      <c r="A72" s="321" t="s">
        <v>123</v>
      </c>
      <c r="B72" s="320">
        <v>4160.1436699999995</v>
      </c>
      <c r="C72" s="320">
        <v>29152.305659999998</v>
      </c>
      <c r="D72" s="320">
        <v>301608.63499760756</v>
      </c>
      <c r="M72" s="117"/>
      <c r="N72" s="117"/>
      <c r="O72" s="117"/>
    </row>
    <row r="73" spans="1:15">
      <c r="A73" s="321" t="s">
        <v>124</v>
      </c>
      <c r="B73" s="320">
        <v>6394.9184500000001</v>
      </c>
      <c r="C73" s="320">
        <v>46950.281499999997</v>
      </c>
      <c r="D73" s="320">
        <v>284092.10228850483</v>
      </c>
      <c r="M73" s="117"/>
      <c r="N73" s="117"/>
      <c r="O73" s="117"/>
    </row>
    <row r="74" spans="1:15">
      <c r="A74" s="638" t="s">
        <v>212</v>
      </c>
      <c r="B74" s="639">
        <v>10562.55328</v>
      </c>
      <c r="C74" s="639">
        <v>76222.447419999997</v>
      </c>
      <c r="D74" s="639">
        <v>586294.62433814502</v>
      </c>
      <c r="M74" s="117"/>
      <c r="N74" s="117"/>
      <c r="O74" s="117"/>
    </row>
    <row r="75" spans="1:15">
      <c r="A75" s="321" t="s">
        <v>125</v>
      </c>
      <c r="B75" s="320">
        <v>2.8465799999999999</v>
      </c>
      <c r="C75" s="320">
        <v>69.230759999999989</v>
      </c>
      <c r="D75" s="320">
        <v>621.20201673369183</v>
      </c>
      <c r="M75" s="117"/>
      <c r="N75" s="117"/>
      <c r="O75" s="117"/>
    </row>
    <row r="76" spans="1:15">
      <c r="A76" s="321" t="s">
        <v>126</v>
      </c>
      <c r="B76" s="320">
        <v>5791.0872099999997</v>
      </c>
      <c r="C76" s="320">
        <v>39645.307160000004</v>
      </c>
      <c r="D76" s="320">
        <v>412107.19311024708</v>
      </c>
      <c r="M76" s="117"/>
      <c r="N76" s="117"/>
      <c r="O76" s="117"/>
    </row>
    <row r="77" spans="1:15">
      <c r="A77" s="321" t="s">
        <v>127</v>
      </c>
      <c r="B77" s="320">
        <v>10165.51685</v>
      </c>
      <c r="C77" s="320">
        <v>80552.007150000005</v>
      </c>
      <c r="D77" s="320">
        <v>523406.82599025621</v>
      </c>
      <c r="M77" s="117"/>
      <c r="N77" s="117"/>
      <c r="O77" s="117"/>
    </row>
    <row r="78" spans="1:15">
      <c r="A78" s="638" t="s">
        <v>213</v>
      </c>
      <c r="B78" s="639">
        <v>15959.450639999999</v>
      </c>
      <c r="C78" s="639">
        <v>120266.54507000001</v>
      </c>
      <c r="D78" s="639">
        <v>936135.221117237</v>
      </c>
      <c r="M78" s="117"/>
      <c r="N78" s="117"/>
      <c r="O78" s="117"/>
    </row>
    <row r="79" spans="1:15">
      <c r="A79" s="322" t="s">
        <v>214</v>
      </c>
      <c r="B79" s="323">
        <v>12.654359999999999</v>
      </c>
      <c r="C79" s="323">
        <v>265.33109000000002</v>
      </c>
      <c r="D79" s="323">
        <v>2363.5409113975711</v>
      </c>
      <c r="M79" s="117"/>
      <c r="N79" s="117"/>
      <c r="O79" s="117"/>
    </row>
    <row r="80" spans="1:15">
      <c r="A80" s="322" t="s">
        <v>215</v>
      </c>
      <c r="B80" s="323">
        <v>19460.284159999999</v>
      </c>
      <c r="C80" s="323">
        <v>141747.64111</v>
      </c>
      <c r="D80" s="323">
        <v>1446987.8344446591</v>
      </c>
      <c r="M80" s="117"/>
      <c r="N80" s="117"/>
      <c r="O80" s="117"/>
    </row>
    <row r="81" spans="1:15">
      <c r="A81" s="322" t="s">
        <v>216</v>
      </c>
      <c r="B81" s="323">
        <v>32217.167400000002</v>
      </c>
      <c r="C81" s="323">
        <v>254923.03355000005</v>
      </c>
      <c r="D81" s="323">
        <v>1606011.5022434355</v>
      </c>
      <c r="M81" s="117"/>
      <c r="N81" s="117"/>
      <c r="O81" s="117"/>
    </row>
    <row r="82" spans="1:15">
      <c r="A82" s="887" t="s">
        <v>556</v>
      </c>
      <c r="B82" s="890">
        <v>51690.105920000002</v>
      </c>
      <c r="C82" s="890">
        <v>396936.00575000001</v>
      </c>
      <c r="D82" s="890">
        <v>3055362.8775994922</v>
      </c>
      <c r="M82" s="117"/>
      <c r="N82" s="117"/>
      <c r="O82" s="117"/>
    </row>
    <row r="83" spans="1:15">
      <c r="A83" s="16" t="s">
        <v>553</v>
      </c>
    </row>
    <row r="85" spans="1:15">
      <c r="A85" s="571" t="s">
        <v>81</v>
      </c>
      <c r="E85" s="13" t="s">
        <v>758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R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3" customWidth="1"/>
    <col min="12" max="12" width="12.140625" customWidth="1"/>
    <col min="16" max="16" width="10.28515625" customWidth="1"/>
  </cols>
  <sheetData>
    <row r="1" spans="1:18" ht="12.75" customHeight="1">
      <c r="A1" s="121" t="s">
        <v>616</v>
      </c>
      <c r="E1" s="122" t="str">
        <f>Naslovnica!A20</f>
        <v>Listopad 2025.</v>
      </c>
    </row>
    <row r="2" spans="1:18" ht="12.75" customHeight="1">
      <c r="A2" s="488" t="s">
        <v>860</v>
      </c>
      <c r="E2" s="490" t="str">
        <f>Naslovnica!A24</f>
        <v>October 2025</v>
      </c>
    </row>
    <row r="3" spans="1:18" ht="12.75" customHeight="1">
      <c r="E3" s="13" t="s">
        <v>1270</v>
      </c>
      <c r="F3" s="285"/>
      <c r="G3" s="285"/>
    </row>
    <row r="4" spans="1:18" ht="16.5" customHeight="1">
      <c r="A4" s="1171" t="s">
        <v>536</v>
      </c>
      <c r="B4" s="1178" t="s">
        <v>535</v>
      </c>
      <c r="C4" s="1178"/>
      <c r="D4" s="1178"/>
      <c r="E4" s="1178"/>
      <c r="F4" s="243"/>
      <c r="G4" s="243"/>
    </row>
    <row r="5" spans="1:18" ht="12.75" customHeight="1">
      <c r="A5" s="1171"/>
      <c r="B5" s="1176" t="str">
        <f>Naslovnica!A20</f>
        <v>Listopad 2025.</v>
      </c>
      <c r="C5" s="1176"/>
      <c r="D5" s="1177" t="s">
        <v>17</v>
      </c>
      <c r="E5" s="1177"/>
    </row>
    <row r="6" spans="1:18" ht="12.75" customHeight="1">
      <c r="A6" s="1171"/>
      <c r="B6" s="1174" t="str">
        <f>Naslovnica!A24</f>
        <v>October 2025</v>
      </c>
      <c r="C6" s="1174"/>
      <c r="D6" s="1175" t="s">
        <v>45</v>
      </c>
      <c r="E6" s="1175"/>
    </row>
    <row r="7" spans="1:18" ht="12.75" customHeight="1">
      <c r="A7" s="1171"/>
      <c r="B7" s="688" t="s">
        <v>27</v>
      </c>
      <c r="C7" s="642" t="s">
        <v>28</v>
      </c>
      <c r="D7" s="642" t="s">
        <v>144</v>
      </c>
      <c r="E7" s="642" t="s">
        <v>142</v>
      </c>
    </row>
    <row r="8" spans="1:18" ht="12.75" customHeight="1">
      <c r="A8" s="1171"/>
      <c r="B8" s="687" t="s">
        <v>29</v>
      </c>
      <c r="C8" s="643" t="s">
        <v>30</v>
      </c>
      <c r="D8" s="643" t="s">
        <v>29</v>
      </c>
      <c r="E8" s="643" t="s">
        <v>143</v>
      </c>
    </row>
    <row r="9" spans="1:18" ht="12.75" customHeight="1">
      <c r="A9" s="328" t="s">
        <v>116</v>
      </c>
      <c r="B9" s="329">
        <v>271380.78143000003</v>
      </c>
      <c r="C9" s="330">
        <v>1.0399175697401978E-2</v>
      </c>
      <c r="D9" s="329">
        <v>8762.1897900000331</v>
      </c>
      <c r="E9" s="330">
        <v>3.3364697203202232E-2</v>
      </c>
      <c r="H9" s="1065"/>
      <c r="I9" s="1065"/>
      <c r="J9" s="266"/>
      <c r="K9" s="1065"/>
      <c r="L9" s="1065"/>
      <c r="M9" s="1065"/>
      <c r="N9" s="1065"/>
      <c r="O9" s="1065"/>
      <c r="P9" s="1065"/>
      <c r="R9" s="1065"/>
    </row>
    <row r="10" spans="1:18" ht="12.75" customHeight="1">
      <c r="A10" s="328" t="s">
        <v>117</v>
      </c>
      <c r="B10" s="329">
        <v>8592940.5182000007</v>
      </c>
      <c r="C10" s="330">
        <v>0.32927717922846206</v>
      </c>
      <c r="D10" s="329">
        <v>87409.163690000772</v>
      </c>
      <c r="E10" s="330">
        <v>1.0276743456321791E-2</v>
      </c>
      <c r="H10" s="1065"/>
      <c r="I10" s="1065"/>
      <c r="J10" s="266"/>
      <c r="K10" s="1065"/>
      <c r="L10" s="1065"/>
      <c r="M10" s="1065"/>
      <c r="N10" s="1065"/>
      <c r="O10" s="1065"/>
      <c r="P10" s="1065"/>
    </row>
    <row r="11" spans="1:18" ht="12.75" customHeight="1">
      <c r="A11" s="328" t="s">
        <v>118</v>
      </c>
      <c r="B11" s="329">
        <v>665291.75213000004</v>
      </c>
      <c r="C11" s="330">
        <v>2.5493646911827584E-2</v>
      </c>
      <c r="D11" s="329">
        <v>-6805.840210000053</v>
      </c>
      <c r="E11" s="330">
        <v>-1.0126267803317934E-2</v>
      </c>
      <c r="H11" s="1065"/>
      <c r="I11" s="1065"/>
      <c r="J11" s="266"/>
      <c r="K11" s="1065"/>
      <c r="L11" s="1065"/>
      <c r="M11" s="1065"/>
      <c r="N11" s="1065"/>
      <c r="O11" s="1065"/>
      <c r="P11" s="1065"/>
    </row>
    <row r="12" spans="1:18" ht="12.75" customHeight="1">
      <c r="A12" s="644" t="s">
        <v>537</v>
      </c>
      <c r="B12" s="645">
        <v>9529613.0517600011</v>
      </c>
      <c r="C12" s="646">
        <v>0.3651700018376916</v>
      </c>
      <c r="D12" s="645">
        <v>89365.513270001858</v>
      </c>
      <c r="E12" s="646">
        <v>9.4664374960125031E-3</v>
      </c>
      <c r="H12" s="1065"/>
      <c r="I12" s="1065"/>
      <c r="J12" s="266"/>
      <c r="K12" s="1065"/>
      <c r="L12" s="1065"/>
      <c r="M12" s="1065"/>
      <c r="N12" s="1065"/>
      <c r="O12" s="1065"/>
      <c r="P12" s="1065"/>
    </row>
    <row r="13" spans="1:18" ht="12.75" customHeight="1">
      <c r="A13" s="328" t="s">
        <v>119</v>
      </c>
      <c r="B13" s="329">
        <v>235114.88847000001</v>
      </c>
      <c r="C13" s="330">
        <v>9.0094848330491088E-3</v>
      </c>
      <c r="D13" s="329">
        <v>10834.577680000017</v>
      </c>
      <c r="E13" s="330">
        <v>4.8308198084069609E-2</v>
      </c>
      <c r="H13" s="1065"/>
      <c r="I13" s="1065"/>
      <c r="J13" s="266"/>
      <c r="K13" s="1065"/>
      <c r="L13" s="1065"/>
      <c r="M13" s="1065"/>
      <c r="N13" s="1065"/>
      <c r="O13" s="1065"/>
      <c r="P13" s="1065"/>
    </row>
    <row r="14" spans="1:18" ht="12.75" customHeight="1">
      <c r="A14" s="328" t="s">
        <v>120</v>
      </c>
      <c r="B14" s="329">
        <v>3862506.21117</v>
      </c>
      <c r="C14" s="330">
        <v>0.14800930453000374</v>
      </c>
      <c r="D14" s="329">
        <v>71124.05223000003</v>
      </c>
      <c r="E14" s="330">
        <v>1.8759399408548427E-2</v>
      </c>
      <c r="H14" s="1065"/>
      <c r="I14" s="1065"/>
      <c r="J14" s="266"/>
      <c r="K14" s="1065"/>
      <c r="L14" s="1065"/>
      <c r="M14" s="1065"/>
      <c r="N14" s="1065"/>
      <c r="O14" s="1065"/>
      <c r="P14" s="1065"/>
    </row>
    <row r="15" spans="1:18" ht="12.75" customHeight="1">
      <c r="A15" s="328" t="s">
        <v>121</v>
      </c>
      <c r="B15" s="329">
        <v>198536.40161</v>
      </c>
      <c r="C15" s="330">
        <v>7.6078155269255782E-3</v>
      </c>
      <c r="D15" s="329">
        <v>-2701.612850000005</v>
      </c>
      <c r="E15" s="761">
        <v>-1.3424962759891468E-2</v>
      </c>
      <c r="H15" s="1065"/>
      <c r="I15" s="1065"/>
      <c r="J15" s="266"/>
      <c r="K15" s="1065"/>
      <c r="L15" s="1065"/>
      <c r="M15" s="1065"/>
      <c r="N15" s="1065"/>
      <c r="O15" s="1065"/>
      <c r="P15" s="1065"/>
    </row>
    <row r="16" spans="1:18" ht="12.75" customHeight="1">
      <c r="A16" s="647" t="s">
        <v>538</v>
      </c>
      <c r="B16" s="645">
        <v>4296157.5012499997</v>
      </c>
      <c r="C16" s="646">
        <v>0.16462660488997841</v>
      </c>
      <c r="D16" s="645">
        <v>79257.017059999518</v>
      </c>
      <c r="E16" s="646">
        <v>1.8795088325453735E-2</v>
      </c>
      <c r="H16" s="1065"/>
      <c r="I16" s="1065"/>
      <c r="J16" s="266"/>
      <c r="K16" s="1065"/>
      <c r="L16" s="1065"/>
      <c r="M16" s="1065"/>
      <c r="N16" s="1065"/>
      <c r="O16" s="1065"/>
      <c r="P16" s="1065"/>
    </row>
    <row r="17" spans="1:16" ht="12.75" customHeight="1">
      <c r="A17" s="328" t="s">
        <v>122</v>
      </c>
      <c r="B17" s="329">
        <v>432106.03700000001</v>
      </c>
      <c r="C17" s="330">
        <v>1.6558087035467343E-2</v>
      </c>
      <c r="D17" s="329">
        <v>19630.436760000011</v>
      </c>
      <c r="E17" s="330">
        <v>4.7591752696590994E-2</v>
      </c>
      <c r="H17" s="1065"/>
      <c r="I17" s="1065"/>
      <c r="J17" s="266"/>
      <c r="K17" s="1065"/>
      <c r="L17" s="1065"/>
      <c r="M17" s="1065"/>
      <c r="N17" s="1065"/>
      <c r="O17" s="1065"/>
      <c r="P17" s="1065"/>
    </row>
    <row r="18" spans="1:16" ht="12.75" customHeight="1">
      <c r="A18" s="328" t="s">
        <v>123</v>
      </c>
      <c r="B18" s="329">
        <v>4363895.6498400001</v>
      </c>
      <c r="C18" s="330">
        <v>0.16722229683578346</v>
      </c>
      <c r="D18" s="329">
        <v>44513.017690000124</v>
      </c>
      <c r="E18" s="330">
        <v>1.0305412018532634E-2</v>
      </c>
      <c r="H18" s="1065"/>
      <c r="I18" s="1065"/>
      <c r="J18" s="266"/>
      <c r="K18" s="1065"/>
      <c r="L18" s="1065"/>
      <c r="M18" s="1065"/>
      <c r="N18" s="1065"/>
      <c r="O18" s="1065"/>
      <c r="P18" s="1065"/>
    </row>
    <row r="19" spans="1:16" ht="12.75" customHeight="1">
      <c r="A19" s="328" t="s">
        <v>124</v>
      </c>
      <c r="B19" s="329">
        <v>299272.62452999997</v>
      </c>
      <c r="C19" s="330">
        <v>1.1467977162976963E-2</v>
      </c>
      <c r="D19" s="329">
        <v>-3353.6240300000063</v>
      </c>
      <c r="E19" s="330">
        <v>-1.1081735460680364E-2</v>
      </c>
      <c r="H19" s="1065"/>
      <c r="I19" s="1065"/>
      <c r="J19" s="266"/>
      <c r="K19" s="1065"/>
      <c r="L19" s="1065"/>
      <c r="M19" s="1065"/>
      <c r="N19" s="1065"/>
      <c r="O19" s="1065"/>
      <c r="P19" s="1065"/>
    </row>
    <row r="20" spans="1:16" ht="12.75" customHeight="1">
      <c r="A20" s="644" t="s">
        <v>539</v>
      </c>
      <c r="B20" s="645">
        <v>5095274.3113699993</v>
      </c>
      <c r="C20" s="646">
        <v>0.19524836103422774</v>
      </c>
      <c r="D20" s="645">
        <v>60789.830419999547</v>
      </c>
      <c r="E20" s="646">
        <v>1.2074688212869056E-2</v>
      </c>
      <c r="H20" s="1065"/>
      <c r="I20" s="1065"/>
      <c r="J20" s="266"/>
      <c r="K20" s="1065"/>
      <c r="L20" s="1065"/>
      <c r="M20" s="1065"/>
      <c r="N20" s="1065"/>
      <c r="O20" s="1065"/>
      <c r="P20" s="1065"/>
    </row>
    <row r="21" spans="1:16" ht="12.75" customHeight="1">
      <c r="A21" s="328" t="s">
        <v>125</v>
      </c>
      <c r="B21" s="329">
        <v>198526.64794</v>
      </c>
      <c r="C21" s="330">
        <v>7.6074417711736418E-3</v>
      </c>
      <c r="D21" s="329">
        <v>7605.5308899999945</v>
      </c>
      <c r="E21" s="330">
        <v>3.9835985707166177E-2</v>
      </c>
      <c r="H21" s="1065"/>
      <c r="I21" s="1065"/>
      <c r="J21" s="266"/>
      <c r="K21" s="1065"/>
      <c r="L21" s="1065"/>
      <c r="M21" s="1065"/>
      <c r="N21" s="1065"/>
      <c r="O21" s="1065"/>
      <c r="P21" s="1065"/>
    </row>
    <row r="22" spans="1:16" ht="12.75" customHeight="1">
      <c r="A22" s="328" t="s">
        <v>126</v>
      </c>
      <c r="B22" s="329">
        <v>6467223.2074999996</v>
      </c>
      <c r="C22" s="330">
        <v>0.24782075596777478</v>
      </c>
      <c r="D22" s="329">
        <v>77985.159559999593</v>
      </c>
      <c r="E22" s="330">
        <v>1.2205705746891615E-2</v>
      </c>
      <c r="H22" s="1065"/>
      <c r="I22" s="1065"/>
      <c r="J22" s="266"/>
      <c r="K22" s="1065"/>
      <c r="L22" s="1065"/>
      <c r="M22" s="1065"/>
      <c r="N22" s="1065"/>
      <c r="O22" s="1065"/>
      <c r="P22" s="1065"/>
    </row>
    <row r="23" spans="1:16" ht="12.75" customHeight="1">
      <c r="A23" s="328" t="s">
        <v>127</v>
      </c>
      <c r="B23" s="329">
        <v>509579.58201999997</v>
      </c>
      <c r="C23" s="330">
        <v>1.9526834499153801E-2</v>
      </c>
      <c r="D23" s="329">
        <v>-7208.899400000053</v>
      </c>
      <c r="E23" s="330">
        <v>-1.394941965461749E-2</v>
      </c>
      <c r="H23" s="1065"/>
      <c r="I23" s="1065"/>
      <c r="J23" s="266"/>
      <c r="K23" s="1065"/>
      <c r="L23" s="1065"/>
      <c r="M23" s="1065"/>
      <c r="N23" s="1065"/>
      <c r="O23" s="1065"/>
      <c r="P23" s="1065"/>
    </row>
    <row r="24" spans="1:16" ht="12.75" customHeight="1">
      <c r="A24" s="644" t="s">
        <v>540</v>
      </c>
      <c r="B24" s="645">
        <v>7175329.4374599988</v>
      </c>
      <c r="C24" s="646">
        <v>0.27495503223810219</v>
      </c>
      <c r="D24" s="645">
        <v>78381.791049998254</v>
      </c>
      <c r="E24" s="646">
        <v>1.104443698265789E-2</v>
      </c>
      <c r="H24" s="1065"/>
      <c r="I24" s="1065"/>
      <c r="J24" s="266"/>
      <c r="K24" s="1065"/>
      <c r="L24" s="1065"/>
      <c r="M24" s="1065"/>
      <c r="N24" s="1065"/>
      <c r="O24" s="1065"/>
      <c r="P24" s="1065"/>
    </row>
    <row r="25" spans="1:16" ht="12.75" customHeight="1">
      <c r="A25" s="331" t="s">
        <v>541</v>
      </c>
      <c r="B25" s="332">
        <v>1137128.3548400002</v>
      </c>
      <c r="C25" s="333">
        <v>4.3574189337092076E-2</v>
      </c>
      <c r="D25" s="332">
        <v>46832.735120000085</v>
      </c>
      <c r="E25" s="333">
        <v>4.2954162405997032E-2</v>
      </c>
      <c r="H25" s="1065"/>
      <c r="I25" s="1065"/>
      <c r="J25" s="266"/>
      <c r="K25" s="1065"/>
      <c r="L25" s="1065"/>
      <c r="M25" s="1065"/>
      <c r="N25" s="1065"/>
      <c r="O25" s="1065"/>
      <c r="P25" s="1065"/>
    </row>
    <row r="26" spans="1:16" ht="12.75" customHeight="1">
      <c r="A26" s="331" t="s">
        <v>542</v>
      </c>
      <c r="B26" s="332">
        <v>23286565.586710002</v>
      </c>
      <c r="C26" s="333">
        <v>0.89232953656202407</v>
      </c>
      <c r="D26" s="332">
        <v>281031.39317000285</v>
      </c>
      <c r="E26" s="333">
        <v>1.221581689022111E-2</v>
      </c>
      <c r="H26" s="1065"/>
      <c r="I26" s="1065"/>
      <c r="J26" s="266"/>
      <c r="K26" s="1065"/>
      <c r="L26" s="1065"/>
      <c r="M26" s="1065"/>
      <c r="N26" s="1065"/>
      <c r="O26" s="1065"/>
      <c r="P26" s="1065"/>
    </row>
    <row r="27" spans="1:16" ht="12.75" customHeight="1">
      <c r="A27" s="331" t="s">
        <v>543</v>
      </c>
      <c r="B27" s="332">
        <v>1672680.3602899997</v>
      </c>
      <c r="C27" s="333">
        <v>6.4096274100883921E-2</v>
      </c>
      <c r="D27" s="332">
        <v>-20069.976490000263</v>
      </c>
      <c r="E27" s="333">
        <v>-1.185643036301387E-2</v>
      </c>
      <c r="H27" s="1065"/>
      <c r="I27" s="1065"/>
      <c r="J27" s="266"/>
      <c r="K27" s="1065"/>
      <c r="L27" s="1065"/>
      <c r="M27" s="1065"/>
      <c r="N27" s="1065"/>
      <c r="O27" s="1065"/>
      <c r="P27" s="1065"/>
    </row>
    <row r="28" spans="1:16" ht="18.75" customHeight="1">
      <c r="A28" s="887" t="s">
        <v>544</v>
      </c>
      <c r="B28" s="888">
        <v>26096374.30184</v>
      </c>
      <c r="C28" s="889">
        <v>1</v>
      </c>
      <c r="D28" s="888">
        <v>307794.15179999918</v>
      </c>
      <c r="E28" s="889">
        <v>1.1935288798732957E-2</v>
      </c>
      <c r="H28" s="1065"/>
      <c r="I28" s="1065"/>
      <c r="J28" s="266"/>
      <c r="K28" s="1065"/>
      <c r="L28" s="1065"/>
      <c r="M28" s="1065"/>
      <c r="N28" s="1065"/>
      <c r="O28" s="1065"/>
      <c r="P28" s="1065"/>
    </row>
    <row r="29" spans="1:16" ht="12.75" customHeight="1">
      <c r="A29" s="19" t="s">
        <v>545</v>
      </c>
    </row>
    <row r="30" spans="1:16" ht="12.75" customHeight="1">
      <c r="C30" s="75"/>
    </row>
    <row r="31" spans="1:16" ht="12.75" customHeight="1"/>
    <row r="32" spans="1:16" s="243" customFormat="1" ht="12.75" customHeight="1">
      <c r="A32" s="136" t="s">
        <v>618</v>
      </c>
      <c r="L32" s="122" t="str">
        <f>Naslovnica!A20</f>
        <v>Listopad 2025.</v>
      </c>
    </row>
    <row r="33" spans="1:12" s="243" customFormat="1" ht="12.75" customHeight="1">
      <c r="A33" s="515" t="s">
        <v>861</v>
      </c>
      <c r="L33" s="490" t="str">
        <f>Naslovnica!A24</f>
        <v>October 2025</v>
      </c>
    </row>
    <row r="34" spans="1:12" s="243" customFormat="1" ht="12.75" customHeight="1"/>
    <row r="35" spans="1:12" s="243" customFormat="1" ht="22.5" customHeight="1">
      <c r="A35" s="668"/>
      <c r="B35" s="1170" t="s">
        <v>1290</v>
      </c>
      <c r="C35" s="1170"/>
      <c r="D35" s="1170"/>
      <c r="E35" s="1170"/>
      <c r="F35" s="1170" t="s">
        <v>870</v>
      </c>
      <c r="G35" s="1170"/>
      <c r="H35" s="1170"/>
      <c r="I35" s="1170"/>
      <c r="J35" s="1170"/>
      <c r="K35" s="1170"/>
      <c r="L35" s="1170"/>
    </row>
    <row r="36" spans="1:12" s="243" customFormat="1" ht="45">
      <c r="A36" s="1171" t="s">
        <v>516</v>
      </c>
      <c r="B36" s="734" t="s">
        <v>67</v>
      </c>
      <c r="C36" s="733" t="s">
        <v>96</v>
      </c>
      <c r="D36" s="733" t="s">
        <v>98</v>
      </c>
      <c r="E36" s="733" t="s">
        <v>100</v>
      </c>
      <c r="F36" s="733" t="s">
        <v>603</v>
      </c>
      <c r="G36" s="731" t="s">
        <v>59</v>
      </c>
      <c r="H36" s="731" t="s">
        <v>50</v>
      </c>
      <c r="I36" s="886" t="s">
        <v>1210</v>
      </c>
      <c r="J36" s="886" t="s">
        <v>1211</v>
      </c>
      <c r="K36" s="886" t="s">
        <v>1212</v>
      </c>
      <c r="L36" s="731" t="s">
        <v>1216</v>
      </c>
    </row>
    <row r="37" spans="1:12" s="243" customFormat="1" ht="34.5" customHeight="1">
      <c r="A37" s="1171"/>
      <c r="B37" s="657" t="s">
        <v>600</v>
      </c>
      <c r="C37" s="732" t="s">
        <v>97</v>
      </c>
      <c r="D37" s="732" t="s">
        <v>99</v>
      </c>
      <c r="E37" s="732" t="s">
        <v>101</v>
      </c>
      <c r="F37" s="732" t="s">
        <v>219</v>
      </c>
      <c r="G37" s="732" t="s">
        <v>51</v>
      </c>
      <c r="H37" s="732" t="s">
        <v>52</v>
      </c>
      <c r="I37" s="657" t="s">
        <v>1213</v>
      </c>
      <c r="J37" s="657" t="s">
        <v>1214</v>
      </c>
      <c r="K37" s="657" t="s">
        <v>1215</v>
      </c>
      <c r="L37" s="735" t="s">
        <v>1217</v>
      </c>
    </row>
    <row r="38" spans="1:12" s="243" customFormat="1">
      <c r="A38" s="334" t="s">
        <v>116</v>
      </c>
      <c r="B38" s="335">
        <v>30.298999999999999</v>
      </c>
      <c r="C38" s="336">
        <v>29.940999999999999</v>
      </c>
      <c r="D38" s="335">
        <v>30.3185</v>
      </c>
      <c r="E38" s="736">
        <v>0.37750000000000128</v>
      </c>
      <c r="F38" s="737">
        <v>9.5460224906289692E-3</v>
      </c>
      <c r="G38" s="684">
        <v>0.14256085374361294</v>
      </c>
      <c r="H38" s="684">
        <v>0.15081927363055581</v>
      </c>
      <c r="I38" s="684">
        <v>0.12593678647572171</v>
      </c>
      <c r="J38" s="684">
        <v>9.6896821174317083E-2</v>
      </c>
      <c r="K38" s="684">
        <v>7.1526792840511888E-2</v>
      </c>
      <c r="L38" s="684">
        <v>7.6464120877542285E-2</v>
      </c>
    </row>
    <row r="39" spans="1:12" s="243" customFormat="1">
      <c r="A39" s="334" t="s">
        <v>119</v>
      </c>
      <c r="B39" s="335">
        <v>32.967199999999998</v>
      </c>
      <c r="C39" s="336">
        <v>32.25</v>
      </c>
      <c r="D39" s="335">
        <v>32.967199999999998</v>
      </c>
      <c r="E39" s="736">
        <v>0.71719999999999828</v>
      </c>
      <c r="F39" s="737">
        <v>2.0789080933124371E-2</v>
      </c>
      <c r="G39" s="684">
        <v>0.1261789673253968</v>
      </c>
      <c r="H39" s="684">
        <v>0.14533073929961082</v>
      </c>
      <c r="I39" s="684">
        <v>0.14608282317686005</v>
      </c>
      <c r="J39" s="684">
        <v>0.11409855432584526</v>
      </c>
      <c r="K39" s="684">
        <v>8.1781046752590347E-2</v>
      </c>
      <c r="L39" s="684">
        <v>8.4604536529846674E-2</v>
      </c>
    </row>
    <row r="40" spans="1:12" s="243" customFormat="1">
      <c r="A40" s="334" t="s">
        <v>122</v>
      </c>
      <c r="B40" s="335">
        <v>37.346800000000002</v>
      </c>
      <c r="C40" s="336">
        <v>36.8444</v>
      </c>
      <c r="D40" s="335">
        <v>37.346800000000002</v>
      </c>
      <c r="E40" s="736">
        <v>0.50240000000000151</v>
      </c>
      <c r="F40" s="737">
        <v>8.6314925244144192E-3</v>
      </c>
      <c r="G40" s="684">
        <v>0.16423149461477315</v>
      </c>
      <c r="H40" s="684">
        <v>0.19071196967329929</v>
      </c>
      <c r="I40" s="684">
        <v>0.17334277124286568</v>
      </c>
      <c r="J40" s="684">
        <v>0.12567653984326732</v>
      </c>
      <c r="K40" s="684">
        <v>9.3397651207435262E-2</v>
      </c>
      <c r="L40" s="684">
        <v>9.6748274774057563E-2</v>
      </c>
    </row>
    <row r="41" spans="1:12" s="243" customFormat="1">
      <c r="A41" s="334" t="s">
        <v>125</v>
      </c>
      <c r="B41" s="335">
        <v>27.157900000000001</v>
      </c>
      <c r="C41" s="336">
        <v>26.8886</v>
      </c>
      <c r="D41" s="335">
        <v>27.17</v>
      </c>
      <c r="E41" s="736">
        <v>0.28140000000000143</v>
      </c>
      <c r="F41" s="737">
        <v>1.1791486286110375E-2</v>
      </c>
      <c r="G41" s="684">
        <v>7.975540615221921E-2</v>
      </c>
      <c r="H41" s="684">
        <v>9.2714938680915404E-2</v>
      </c>
      <c r="I41" s="684">
        <v>8.3537056017260358E-2</v>
      </c>
      <c r="J41" s="684">
        <v>7.331206168926685E-2</v>
      </c>
      <c r="K41" s="684">
        <v>5.9857101350888842E-2</v>
      </c>
      <c r="L41" s="684">
        <v>6.599865961201612E-2</v>
      </c>
    </row>
    <row r="42" spans="1:12" s="243" customFormat="1">
      <c r="A42" s="648" t="s">
        <v>128</v>
      </c>
      <c r="B42" s="649">
        <v>248.49110505937639</v>
      </c>
      <c r="C42" s="650">
        <v>244.79373460775105</v>
      </c>
      <c r="D42" s="649">
        <v>248.49110505937639</v>
      </c>
      <c r="E42" s="738">
        <v>3.6973704516253463</v>
      </c>
      <c r="F42" s="739">
        <v>1.227015192481673E-2</v>
      </c>
      <c r="G42" s="722">
        <v>0.14683071635968292</v>
      </c>
      <c r="H42" s="722">
        <v>0.16748325740518055</v>
      </c>
      <c r="I42" s="722">
        <v>0.14671815967538282</v>
      </c>
      <c r="J42" s="722">
        <v>0.11227327880104365</v>
      </c>
      <c r="K42" s="722">
        <v>8.0700579104275416E-2</v>
      </c>
      <c r="L42" s="722">
        <v>8.4643403983827081E-2</v>
      </c>
    </row>
    <row r="43" spans="1:12" s="243" customFormat="1">
      <c r="A43" s="334" t="s">
        <v>117</v>
      </c>
      <c r="B43" s="335">
        <v>45.752899999999997</v>
      </c>
      <c r="C43" s="336">
        <v>45.330399999999997</v>
      </c>
      <c r="D43" s="335">
        <v>45.803600000000003</v>
      </c>
      <c r="E43" s="736">
        <v>0.47320000000000562</v>
      </c>
      <c r="F43" s="737">
        <v>6.5315909890881763E-3</v>
      </c>
      <c r="G43" s="685">
        <v>8.2150729902837227E-2</v>
      </c>
      <c r="H43" s="685">
        <v>9.789481514542886E-2</v>
      </c>
      <c r="I43" s="685">
        <v>9.2722591907411722E-2</v>
      </c>
      <c r="J43" s="685">
        <v>5.8060502617372833E-2</v>
      </c>
      <c r="K43" s="685">
        <v>4.5241096945989989E-2</v>
      </c>
      <c r="L43" s="685">
        <v>5.4025732192294784E-2</v>
      </c>
    </row>
    <row r="44" spans="1:12" s="243" customFormat="1">
      <c r="A44" s="334" t="s">
        <v>120</v>
      </c>
      <c r="B44" s="335">
        <v>54.952399999999997</v>
      </c>
      <c r="C44" s="336">
        <v>54.131700000000002</v>
      </c>
      <c r="D44" s="335">
        <v>55.083500000000001</v>
      </c>
      <c r="E44" s="736">
        <v>0.95179999999999865</v>
      </c>
      <c r="F44" s="737">
        <v>1.4188795133582843E-2</v>
      </c>
      <c r="G44" s="685">
        <v>0.10544187580968312</v>
      </c>
      <c r="H44" s="685">
        <v>0.12932288798099445</v>
      </c>
      <c r="I44" s="685">
        <v>0.12532793941803866</v>
      </c>
      <c r="J44" s="685">
        <v>8.7064168873985492E-2</v>
      </c>
      <c r="K44" s="685">
        <v>6.3496541567278797E-2</v>
      </c>
      <c r="L44" s="685">
        <v>6.22680749879434E-2</v>
      </c>
    </row>
    <row r="45" spans="1:12" s="243" customFormat="1">
      <c r="A45" s="334" t="s">
        <v>123</v>
      </c>
      <c r="B45" s="335">
        <v>48.434800000000003</v>
      </c>
      <c r="C45" s="336">
        <v>47.904400000000003</v>
      </c>
      <c r="D45" s="335">
        <v>48.627299999999998</v>
      </c>
      <c r="E45" s="736">
        <v>0.72289999999999566</v>
      </c>
      <c r="F45" s="737">
        <v>5.9921530834146086E-3</v>
      </c>
      <c r="G45" s="685">
        <v>0.10717224731635056</v>
      </c>
      <c r="H45" s="685">
        <v>0.12990918231422954</v>
      </c>
      <c r="I45" s="685">
        <v>0.12325150838405108</v>
      </c>
      <c r="J45" s="685">
        <v>7.8931505388700973E-2</v>
      </c>
      <c r="K45" s="685">
        <v>6.2149270725777139E-2</v>
      </c>
      <c r="L45" s="685">
        <v>5.6581524626207358E-2</v>
      </c>
    </row>
    <row r="46" spans="1:12" s="243" customFormat="1">
      <c r="A46" s="334" t="s">
        <v>126</v>
      </c>
      <c r="B46" s="335">
        <v>44.187399999999997</v>
      </c>
      <c r="C46" s="336">
        <v>43.897599999999997</v>
      </c>
      <c r="D46" s="335">
        <v>44.231400000000001</v>
      </c>
      <c r="E46" s="736">
        <v>0.33380000000000365</v>
      </c>
      <c r="F46" s="737">
        <v>8.3060647964328105E-3</v>
      </c>
      <c r="G46" s="685">
        <v>4.2204820982121749E-2</v>
      </c>
      <c r="H46" s="685">
        <v>6.0104937131286507E-2</v>
      </c>
      <c r="I46" s="685">
        <v>5.6467058385099689E-2</v>
      </c>
      <c r="J46" s="685">
        <v>4.4901486588607487E-2</v>
      </c>
      <c r="K46" s="685">
        <v>4.2410034602276214E-2</v>
      </c>
      <c r="L46" s="685">
        <v>5.2466700319450332E-2</v>
      </c>
    </row>
    <row r="47" spans="1:12" s="243" customFormat="1">
      <c r="A47" s="648" t="s">
        <v>129</v>
      </c>
      <c r="B47" s="649">
        <v>356.73309363417053</v>
      </c>
      <c r="C47" s="650">
        <v>353.21070510637071</v>
      </c>
      <c r="D47" s="649">
        <v>357.33577282010287</v>
      </c>
      <c r="E47" s="738">
        <v>4.1250677137321645</v>
      </c>
      <c r="F47" s="739">
        <v>8.5328586584481059E-3</v>
      </c>
      <c r="G47" s="722">
        <v>8.1495451157409304E-2</v>
      </c>
      <c r="H47" s="722">
        <v>0.10075852358121296</v>
      </c>
      <c r="I47" s="722">
        <v>9.3873976329959197E-2</v>
      </c>
      <c r="J47" s="722">
        <v>6.3500830279648035E-2</v>
      </c>
      <c r="K47" s="722">
        <v>5.0614931419445952E-2</v>
      </c>
      <c r="L47" s="722">
        <v>5.5561255489365191E-2</v>
      </c>
    </row>
    <row r="48" spans="1:12" s="243" customFormat="1">
      <c r="A48" s="334" t="s">
        <v>118</v>
      </c>
      <c r="B48" s="335">
        <v>18.495799999999999</v>
      </c>
      <c r="C48" s="336">
        <v>18.4344</v>
      </c>
      <c r="D48" s="335">
        <v>18.495799999999999</v>
      </c>
      <c r="E48" s="736">
        <v>6.1399999999999011E-2</v>
      </c>
      <c r="F48" s="737">
        <v>3.4613715277778123E-3</v>
      </c>
      <c r="G48" s="685">
        <v>2.0609966726077733E-2</v>
      </c>
      <c r="H48" s="685">
        <v>2.8218498793653568E-2</v>
      </c>
      <c r="I48" s="685">
        <v>3.4357195049266709E-2</v>
      </c>
      <c r="J48" s="685">
        <v>9.7123305187507558E-3</v>
      </c>
      <c r="K48" s="685">
        <v>2.789090290609364E-2</v>
      </c>
      <c r="L48" s="685">
        <v>3.0066788505533681E-2</v>
      </c>
    </row>
    <row r="49" spans="1:12" s="243" customFormat="1">
      <c r="A49" s="334" t="s">
        <v>121</v>
      </c>
      <c r="B49" s="335">
        <v>19.986999999999998</v>
      </c>
      <c r="C49" s="336">
        <v>19.915900000000001</v>
      </c>
      <c r="D49" s="335">
        <v>19.986999999999998</v>
      </c>
      <c r="E49" s="736">
        <v>7.1099999999997721E-2</v>
      </c>
      <c r="F49" s="737">
        <v>3.7464092726138265E-3</v>
      </c>
      <c r="G49" s="685">
        <v>2.3918934841522299E-2</v>
      </c>
      <c r="H49" s="685">
        <v>3.3058705562504453E-2</v>
      </c>
      <c r="I49" s="685">
        <v>4.6024023174550344E-2</v>
      </c>
      <c r="J49" s="685">
        <v>1.2645992250858162E-2</v>
      </c>
      <c r="K49" s="685">
        <v>3.414592922340387E-2</v>
      </c>
      <c r="L49" s="685">
        <v>3.7220998818764395E-2</v>
      </c>
    </row>
    <row r="50" spans="1:12" s="243" customFormat="1">
      <c r="A50" s="334" t="s">
        <v>124</v>
      </c>
      <c r="B50" s="335">
        <v>18.956199999999999</v>
      </c>
      <c r="C50" s="336">
        <v>18.880700000000001</v>
      </c>
      <c r="D50" s="335">
        <v>18.956199999999999</v>
      </c>
      <c r="E50" s="736">
        <v>7.5499999999998124E-2</v>
      </c>
      <c r="F50" s="737">
        <v>4.174303664699508E-3</v>
      </c>
      <c r="G50" s="685">
        <v>2.3884627849195095E-2</v>
      </c>
      <c r="H50" s="685">
        <v>3.1197810985328589E-2</v>
      </c>
      <c r="I50" s="685">
        <v>3.7457096107007315E-2</v>
      </c>
      <c r="J50" s="685">
        <v>7.3777453826708861E-3</v>
      </c>
      <c r="K50" s="685">
        <v>2.824322209955854E-2</v>
      </c>
      <c r="L50" s="685">
        <v>3.2330025258682227E-2</v>
      </c>
    </row>
    <row r="51" spans="1:12" s="243" customFormat="1">
      <c r="A51" s="334" t="s">
        <v>127</v>
      </c>
      <c r="B51" s="335">
        <v>19.597000000000001</v>
      </c>
      <c r="C51" s="336">
        <v>19.548100000000002</v>
      </c>
      <c r="D51" s="335">
        <v>19.597000000000001</v>
      </c>
      <c r="E51" s="736">
        <v>4.8899999999999721E-2</v>
      </c>
      <c r="F51" s="878">
        <v>2.7374830506305958E-3</v>
      </c>
      <c r="G51" s="685">
        <v>1.8004820679050848E-2</v>
      </c>
      <c r="H51" s="685">
        <v>2.454581100509734E-2</v>
      </c>
      <c r="I51" s="685">
        <v>2.919220356562735E-2</v>
      </c>
      <c r="J51" s="685">
        <v>1.0384002140455761E-2</v>
      </c>
      <c r="K51" s="685">
        <v>2.8302349121775094E-2</v>
      </c>
      <c r="L51" s="685">
        <v>3.5398135409757225E-2</v>
      </c>
    </row>
    <row r="52" spans="1:12" s="243" customFormat="1">
      <c r="A52" s="648" t="s">
        <v>130</v>
      </c>
      <c r="B52" s="649">
        <v>143.83849216304262</v>
      </c>
      <c r="C52" s="650">
        <v>143.38384183509879</v>
      </c>
      <c r="D52" s="649">
        <v>143.83849216304262</v>
      </c>
      <c r="E52" s="738">
        <v>0.4546503279438241</v>
      </c>
      <c r="F52" s="739">
        <v>3.3474663730235221E-3</v>
      </c>
      <c r="G52" s="722">
        <v>2.067372987451499E-2</v>
      </c>
      <c r="H52" s="722">
        <v>2.8128669055222932E-2</v>
      </c>
      <c r="I52" s="722">
        <v>3.438513084083894E-2</v>
      </c>
      <c r="J52" s="722">
        <v>9.8293290559439139E-3</v>
      </c>
      <c r="K52" s="722">
        <v>2.8666015256477051E-2</v>
      </c>
      <c r="L52" s="722">
        <v>3.29815048770421E-2</v>
      </c>
    </row>
    <row r="53" spans="1:12" s="243" customFormat="1" ht="12.75" customHeight="1">
      <c r="A53" s="22" t="s">
        <v>515</v>
      </c>
      <c r="G53" s="682"/>
      <c r="H53" s="682"/>
      <c r="I53" s="682"/>
      <c r="J53" s="682"/>
      <c r="K53" s="682"/>
      <c r="L53" s="682"/>
    </row>
    <row r="54" spans="1:12" s="243" customFormat="1" ht="25.5" customHeight="1">
      <c r="A54" s="1173" t="s">
        <v>1287</v>
      </c>
      <c r="B54" s="1173"/>
      <c r="C54" s="1173"/>
      <c r="D54" s="1173"/>
      <c r="E54" s="1173"/>
      <c r="F54" s="1173"/>
      <c r="G54" s="1173"/>
      <c r="H54" s="1173"/>
      <c r="I54" s="1173"/>
      <c r="J54" s="1173"/>
      <c r="K54" s="1173"/>
      <c r="L54" s="1173"/>
    </row>
    <row r="55" spans="1:12" s="243" customFormat="1" ht="20.25" customHeight="1">
      <c r="A55" s="1172" t="s">
        <v>161</v>
      </c>
      <c r="B55" s="1172"/>
      <c r="C55" s="1172"/>
      <c r="D55" s="1172"/>
      <c r="E55" s="1172"/>
      <c r="F55" s="1172"/>
      <c r="G55" s="1172"/>
      <c r="H55" s="1172"/>
      <c r="I55" s="1172"/>
      <c r="J55" s="1172"/>
      <c r="K55" s="1172"/>
      <c r="L55" s="1172"/>
    </row>
    <row r="56" spans="1:12" s="243" customFormat="1" ht="24" customHeight="1">
      <c r="A56" s="1168" t="s">
        <v>1286</v>
      </c>
      <c r="B56" s="1168"/>
      <c r="C56" s="1168"/>
      <c r="D56" s="1168"/>
      <c r="E56" s="1168"/>
      <c r="F56" s="1168"/>
      <c r="G56" s="1168"/>
      <c r="H56" s="1168"/>
      <c r="I56" s="1168"/>
      <c r="J56" s="1168"/>
      <c r="K56" s="1168"/>
      <c r="L56" s="1168"/>
    </row>
    <row r="57" spans="1:12" s="243" customFormat="1" ht="21" customHeight="1">
      <c r="A57" s="1169" t="s">
        <v>1218</v>
      </c>
      <c r="B57" s="1169"/>
      <c r="C57" s="1169"/>
      <c r="D57" s="1169"/>
      <c r="E57" s="1169"/>
      <c r="F57" s="1169"/>
      <c r="G57" s="1169"/>
      <c r="H57" s="1169"/>
      <c r="I57" s="1169"/>
      <c r="J57" s="1169"/>
      <c r="K57" s="1169"/>
      <c r="L57" s="1169"/>
    </row>
    <row r="58" spans="1:12" s="243" customFormat="1" ht="12.75" customHeight="1">
      <c r="F58" s="162"/>
    </row>
    <row r="59" spans="1:12" s="243" customFormat="1" ht="12.75" customHeight="1">
      <c r="A59" s="571" t="s">
        <v>81</v>
      </c>
    </row>
    <row r="60" spans="1:12" s="243" customFormat="1" ht="12.75" customHeight="1">
      <c r="A60" s="571"/>
    </row>
    <row r="61" spans="1:12" s="243" customFormat="1" ht="12.75" customHeight="1"/>
    <row r="62" spans="1:12" s="243" customFormat="1" ht="12.75" customHeight="1"/>
    <row r="63" spans="1:12" s="243" customFormat="1" ht="12.75" customHeight="1"/>
    <row r="95" spans="12:12">
      <c r="L95" s="66" t="s">
        <v>759</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5" t="s">
        <v>619</v>
      </c>
      <c r="AG1" s="122" t="str">
        <f>Naslovnica!A20</f>
        <v>Listopad 2025.</v>
      </c>
    </row>
    <row r="2" spans="1:35" ht="12.75" customHeight="1">
      <c r="A2" s="512" t="s">
        <v>862</v>
      </c>
      <c r="AG2" s="490" t="str">
        <f>Naslovnica!A24</f>
        <v>October 2025</v>
      </c>
    </row>
    <row r="3" spans="1:35" ht="12.75" customHeight="1">
      <c r="A3" s="65"/>
      <c r="AG3" s="64"/>
    </row>
    <row r="4" spans="1:35" ht="12.75" customHeight="1">
      <c r="I4" s="161"/>
      <c r="J4" s="161"/>
      <c r="K4" s="161"/>
      <c r="AG4" s="13" t="s">
        <v>1270</v>
      </c>
    </row>
    <row r="5" spans="1:35" ht="15" customHeight="1">
      <c r="A5" s="651" t="s">
        <v>131</v>
      </c>
      <c r="B5" s="1179" t="s">
        <v>531</v>
      </c>
      <c r="C5" s="1179"/>
      <c r="D5" s="1179"/>
      <c r="E5" s="1179"/>
      <c r="F5" s="1179"/>
      <c r="G5" s="1179"/>
      <c r="H5" s="1179"/>
      <c r="I5" s="1179"/>
      <c r="J5" s="1180" t="s">
        <v>525</v>
      </c>
      <c r="K5" s="1180"/>
      <c r="L5" s="1179" t="s">
        <v>530</v>
      </c>
      <c r="M5" s="1179"/>
      <c r="N5" s="1179"/>
      <c r="O5" s="1179"/>
      <c r="P5" s="1179"/>
      <c r="Q5" s="1179"/>
      <c r="R5" s="1179"/>
      <c r="S5" s="1179"/>
      <c r="T5" s="1180" t="s">
        <v>526</v>
      </c>
      <c r="U5" s="1180"/>
      <c r="V5" s="1179" t="s">
        <v>529</v>
      </c>
      <c r="W5" s="1179"/>
      <c r="X5" s="1179"/>
      <c r="Y5" s="1179"/>
      <c r="Z5" s="1179"/>
      <c r="AA5" s="1179"/>
      <c r="AB5" s="1179"/>
      <c r="AC5" s="1179"/>
      <c r="AD5" s="1180" t="s">
        <v>527</v>
      </c>
      <c r="AE5" s="1180"/>
      <c r="AF5" s="1182" t="s">
        <v>528</v>
      </c>
      <c r="AG5" s="1182"/>
    </row>
    <row r="6" spans="1:35" ht="22.5" customHeight="1">
      <c r="A6" s="1181" t="s">
        <v>532</v>
      </c>
      <c r="B6" s="1170" t="s">
        <v>132</v>
      </c>
      <c r="C6" s="1170"/>
      <c r="D6" s="1170" t="s">
        <v>133</v>
      </c>
      <c r="E6" s="1170"/>
      <c r="F6" s="1170" t="s">
        <v>134</v>
      </c>
      <c r="G6" s="1170"/>
      <c r="H6" s="1170" t="s">
        <v>135</v>
      </c>
      <c r="I6" s="1170"/>
      <c r="J6" s="1180"/>
      <c r="K6" s="1180"/>
      <c r="L6" s="1170" t="s">
        <v>132</v>
      </c>
      <c r="M6" s="1170"/>
      <c r="N6" s="1170" t="s">
        <v>133</v>
      </c>
      <c r="O6" s="1170"/>
      <c r="P6" s="1170" t="s">
        <v>134</v>
      </c>
      <c r="Q6" s="1170"/>
      <c r="R6" s="1170" t="s">
        <v>135</v>
      </c>
      <c r="S6" s="1170"/>
      <c r="T6" s="1180"/>
      <c r="U6" s="1180"/>
      <c r="V6" s="1170" t="s">
        <v>132</v>
      </c>
      <c r="W6" s="1170"/>
      <c r="X6" s="1170" t="s">
        <v>133</v>
      </c>
      <c r="Y6" s="1170"/>
      <c r="Z6" s="1170" t="s">
        <v>134</v>
      </c>
      <c r="AA6" s="1170"/>
      <c r="AB6" s="1170" t="s">
        <v>135</v>
      </c>
      <c r="AC6" s="1170"/>
      <c r="AD6" s="1180"/>
      <c r="AE6" s="1180"/>
      <c r="AF6" s="1182"/>
      <c r="AG6" s="1182"/>
    </row>
    <row r="7" spans="1:35">
      <c r="A7" s="1181"/>
      <c r="B7" s="651" t="s">
        <v>31</v>
      </c>
      <c r="C7" s="651" t="s">
        <v>32</v>
      </c>
      <c r="D7" s="651" t="s">
        <v>31</v>
      </c>
      <c r="E7" s="651" t="s">
        <v>32</v>
      </c>
      <c r="F7" s="651" t="s">
        <v>31</v>
      </c>
      <c r="G7" s="651" t="s">
        <v>32</v>
      </c>
      <c r="H7" s="651" t="s">
        <v>31</v>
      </c>
      <c r="I7" s="651" t="s">
        <v>32</v>
      </c>
      <c r="J7" s="651" t="s">
        <v>31</v>
      </c>
      <c r="K7" s="651" t="s">
        <v>32</v>
      </c>
      <c r="L7" s="651" t="s">
        <v>31</v>
      </c>
      <c r="M7" s="651" t="s">
        <v>32</v>
      </c>
      <c r="N7" s="651" t="s">
        <v>31</v>
      </c>
      <c r="O7" s="651" t="s">
        <v>32</v>
      </c>
      <c r="P7" s="651" t="s">
        <v>31</v>
      </c>
      <c r="Q7" s="651" t="s">
        <v>32</v>
      </c>
      <c r="R7" s="651" t="s">
        <v>31</v>
      </c>
      <c r="S7" s="651" t="s">
        <v>32</v>
      </c>
      <c r="T7" s="651" t="s">
        <v>31</v>
      </c>
      <c r="U7" s="651" t="s">
        <v>32</v>
      </c>
      <c r="V7" s="651" t="s">
        <v>31</v>
      </c>
      <c r="W7" s="651" t="s">
        <v>32</v>
      </c>
      <c r="X7" s="651" t="s">
        <v>31</v>
      </c>
      <c r="Y7" s="651" t="s">
        <v>32</v>
      </c>
      <c r="Z7" s="651" t="s">
        <v>31</v>
      </c>
      <c r="AA7" s="651" t="s">
        <v>32</v>
      </c>
      <c r="AB7" s="651" t="s">
        <v>31</v>
      </c>
      <c r="AC7" s="651" t="s">
        <v>32</v>
      </c>
      <c r="AD7" s="651" t="s">
        <v>31</v>
      </c>
      <c r="AE7" s="651" t="s">
        <v>32</v>
      </c>
      <c r="AF7" s="651" t="s">
        <v>31</v>
      </c>
      <c r="AG7" s="651" t="s">
        <v>32</v>
      </c>
    </row>
    <row r="8" spans="1:35">
      <c r="A8" s="1181"/>
      <c r="B8" s="652" t="s">
        <v>29</v>
      </c>
      <c r="C8" s="652" t="s">
        <v>30</v>
      </c>
      <c r="D8" s="652" t="s">
        <v>29</v>
      </c>
      <c r="E8" s="652" t="s">
        <v>30</v>
      </c>
      <c r="F8" s="652" t="s">
        <v>29</v>
      </c>
      <c r="G8" s="652" t="s">
        <v>30</v>
      </c>
      <c r="H8" s="652" t="s">
        <v>29</v>
      </c>
      <c r="I8" s="652" t="s">
        <v>30</v>
      </c>
      <c r="J8" s="652" t="s">
        <v>29</v>
      </c>
      <c r="K8" s="652" t="s">
        <v>30</v>
      </c>
      <c r="L8" s="652" t="s">
        <v>29</v>
      </c>
      <c r="M8" s="652" t="s">
        <v>30</v>
      </c>
      <c r="N8" s="652" t="s">
        <v>29</v>
      </c>
      <c r="O8" s="652" t="s">
        <v>30</v>
      </c>
      <c r="P8" s="652" t="s">
        <v>29</v>
      </c>
      <c r="Q8" s="652" t="s">
        <v>30</v>
      </c>
      <c r="R8" s="652" t="s">
        <v>29</v>
      </c>
      <c r="S8" s="652" t="s">
        <v>30</v>
      </c>
      <c r="T8" s="652" t="s">
        <v>29</v>
      </c>
      <c r="U8" s="652" t="s">
        <v>30</v>
      </c>
      <c r="V8" s="652" t="s">
        <v>29</v>
      </c>
      <c r="W8" s="652" t="s">
        <v>30</v>
      </c>
      <c r="X8" s="652" t="s">
        <v>29</v>
      </c>
      <c r="Y8" s="652" t="s">
        <v>30</v>
      </c>
      <c r="Z8" s="652" t="s">
        <v>29</v>
      </c>
      <c r="AA8" s="652" t="s">
        <v>30</v>
      </c>
      <c r="AB8" s="652" t="s">
        <v>29</v>
      </c>
      <c r="AC8" s="652" t="s">
        <v>30</v>
      </c>
      <c r="AD8" s="652" t="s">
        <v>29</v>
      </c>
      <c r="AE8" s="652" t="s">
        <v>30</v>
      </c>
      <c r="AF8" s="652" t="s">
        <v>29</v>
      </c>
      <c r="AG8" s="652" t="s">
        <v>30</v>
      </c>
    </row>
    <row r="9" spans="1:35" ht="18">
      <c r="A9" s="337" t="s">
        <v>400</v>
      </c>
      <c r="B9" s="338">
        <v>741.60903000000008</v>
      </c>
      <c r="C9" s="339">
        <v>2.7327249415901346E-3</v>
      </c>
      <c r="D9" s="338">
        <v>6118.8067999999985</v>
      </c>
      <c r="E9" s="339">
        <v>2.6024752583125903E-2</v>
      </c>
      <c r="F9" s="338">
        <v>1593.6448800000003</v>
      </c>
      <c r="G9" s="339">
        <v>3.6880875145005208E-3</v>
      </c>
      <c r="H9" s="338">
        <v>2412.6161399999996</v>
      </c>
      <c r="I9" s="339">
        <v>1.2152606035685224E-2</v>
      </c>
      <c r="J9" s="338">
        <v>10866.676849999998</v>
      </c>
      <c r="K9" s="339">
        <v>9.5562447321067244E-3</v>
      </c>
      <c r="L9" s="338">
        <v>2773.5772199999997</v>
      </c>
      <c r="M9" s="339">
        <v>3.2277393450337816E-4</v>
      </c>
      <c r="N9" s="338">
        <v>27065.241279999995</v>
      </c>
      <c r="O9" s="339">
        <v>7.0071709404479704E-3</v>
      </c>
      <c r="P9" s="338">
        <v>19066.558509999999</v>
      </c>
      <c r="Q9" s="339">
        <v>4.3691600441222896E-3</v>
      </c>
      <c r="R9" s="338">
        <v>31607.271540000002</v>
      </c>
      <c r="S9" s="339">
        <v>4.8873017871634995E-3</v>
      </c>
      <c r="T9" s="338">
        <v>80512.648549999998</v>
      </c>
      <c r="U9" s="339">
        <v>3.4574720024919364E-3</v>
      </c>
      <c r="V9" s="338">
        <v>1311.51809</v>
      </c>
      <c r="W9" s="339">
        <v>1.9713427767904129E-3</v>
      </c>
      <c r="X9" s="338">
        <v>2068.4618</v>
      </c>
      <c r="Y9" s="339">
        <v>1.0418551878779568E-2</v>
      </c>
      <c r="Z9" s="338">
        <v>190.28130999999999</v>
      </c>
      <c r="AA9" s="339">
        <v>6.358126149988893E-4</v>
      </c>
      <c r="AB9" s="338">
        <v>6245.6334099999995</v>
      </c>
      <c r="AC9" s="339">
        <v>1.2256443606398009E-2</v>
      </c>
      <c r="AD9" s="338">
        <v>9815.8946099999994</v>
      </c>
      <c r="AE9" s="339">
        <v>5.8683624457435838E-3</v>
      </c>
      <c r="AF9" s="338">
        <v>101195.22001</v>
      </c>
      <c r="AG9" s="339">
        <v>3.8777501747990569E-3</v>
      </c>
    </row>
    <row r="10" spans="1:35" ht="18">
      <c r="A10" s="337" t="s">
        <v>401</v>
      </c>
      <c r="B10" s="340">
        <v>314.56789999999995</v>
      </c>
      <c r="C10" s="341">
        <v>1.1591384562208353E-3</v>
      </c>
      <c r="D10" s="340">
        <v>8336.8363199999276</v>
      </c>
      <c r="E10" s="341">
        <v>3.5458564005324697E-2</v>
      </c>
      <c r="F10" s="340">
        <v>5307.8584700000074</v>
      </c>
      <c r="G10" s="341">
        <v>1.2283694314597152E-2</v>
      </c>
      <c r="H10" s="340">
        <v>2331.4337300000602</v>
      </c>
      <c r="I10" s="341">
        <v>1.1743681536922341E-2</v>
      </c>
      <c r="J10" s="340">
        <v>16290.696419999995</v>
      </c>
      <c r="K10" s="341">
        <v>1.43261720206555E-2</v>
      </c>
      <c r="L10" s="340">
        <v>5513.9617799999987</v>
      </c>
      <c r="M10" s="341">
        <v>6.4168508653667487E-4</v>
      </c>
      <c r="N10" s="340">
        <v>14430.265929998648</v>
      </c>
      <c r="O10" s="341">
        <v>3.735985171591382E-3</v>
      </c>
      <c r="P10" s="340">
        <v>3668.74856</v>
      </c>
      <c r="Q10" s="341">
        <v>8.4070492385273092E-4</v>
      </c>
      <c r="R10" s="340">
        <v>29771.475939999043</v>
      </c>
      <c r="S10" s="341">
        <v>4.6034402996131705E-3</v>
      </c>
      <c r="T10" s="340">
        <v>53384.452209997689</v>
      </c>
      <c r="U10" s="339">
        <v>2.2925000258786762E-3</v>
      </c>
      <c r="V10" s="340">
        <v>0</v>
      </c>
      <c r="W10" s="341">
        <v>0</v>
      </c>
      <c r="X10" s="340">
        <v>259.65033999999997</v>
      </c>
      <c r="Y10" s="341">
        <v>1.3078223333071722E-3</v>
      </c>
      <c r="Z10" s="340">
        <v>0</v>
      </c>
      <c r="AA10" s="341">
        <v>0</v>
      </c>
      <c r="AB10" s="340">
        <v>0</v>
      </c>
      <c r="AC10" s="341">
        <v>0</v>
      </c>
      <c r="AD10" s="340">
        <v>259.65033999999997</v>
      </c>
      <c r="AE10" s="341">
        <v>1.5523010024254459E-4</v>
      </c>
      <c r="AF10" s="340">
        <v>69934.798969997675</v>
      </c>
      <c r="AG10" s="339">
        <v>2.6798664887891614E-3</v>
      </c>
    </row>
    <row r="11" spans="1:35" ht="27">
      <c r="A11" s="337" t="s">
        <v>402</v>
      </c>
      <c r="B11" s="340">
        <v>267971.01519999997</v>
      </c>
      <c r="C11" s="341">
        <v>0.98743549125914631</v>
      </c>
      <c r="D11" s="340">
        <v>225510.53228000001</v>
      </c>
      <c r="E11" s="341">
        <v>0.95915037021205318</v>
      </c>
      <c r="F11" s="340">
        <v>424307.63490000006</v>
      </c>
      <c r="G11" s="341">
        <v>0.98195257313657935</v>
      </c>
      <c r="H11" s="340">
        <v>195158.60765999998</v>
      </c>
      <c r="I11" s="341">
        <v>0.98303482018686994</v>
      </c>
      <c r="J11" s="340">
        <v>1112947.7900399999</v>
      </c>
      <c r="K11" s="341">
        <v>0.97873541308809342</v>
      </c>
      <c r="L11" s="340">
        <v>8518842.7746499982</v>
      </c>
      <c r="M11" s="341">
        <v>0.99137690487285424</v>
      </c>
      <c r="N11" s="340">
        <v>3798375.52305</v>
      </c>
      <c r="O11" s="341">
        <v>0.98339661230704645</v>
      </c>
      <c r="P11" s="340">
        <v>4310979.0515299998</v>
      </c>
      <c r="Q11" s="341">
        <v>0.98787400007790294</v>
      </c>
      <c r="R11" s="340">
        <v>6411834.4959300002</v>
      </c>
      <c r="S11" s="341">
        <v>0.9914354724132971</v>
      </c>
      <c r="T11" s="340">
        <v>23040031.84516</v>
      </c>
      <c r="U11" s="341">
        <v>0.98941304845651279</v>
      </c>
      <c r="V11" s="340">
        <v>666354.87669000006</v>
      </c>
      <c r="W11" s="341">
        <v>1.0015979824890542</v>
      </c>
      <c r="X11" s="340">
        <v>197274.69501</v>
      </c>
      <c r="Y11" s="341">
        <v>0.99364496087484022</v>
      </c>
      <c r="Z11" s="340">
        <v>300321.47394999996</v>
      </c>
      <c r="AA11" s="341">
        <v>1.0035046620841022</v>
      </c>
      <c r="AB11" s="340">
        <v>505972.60967000003</v>
      </c>
      <c r="AC11" s="341">
        <v>0.99292167018211008</v>
      </c>
      <c r="AD11" s="340">
        <v>1669923.6553199999</v>
      </c>
      <c r="AE11" s="341">
        <v>0.99835192363976921</v>
      </c>
      <c r="AF11" s="340">
        <v>25822903.290520001</v>
      </c>
      <c r="AG11" s="341">
        <v>0.98952072774522226</v>
      </c>
    </row>
    <row r="12" spans="1:35" ht="18.75">
      <c r="A12" s="337" t="s">
        <v>403</v>
      </c>
      <c r="B12" s="342">
        <v>172765.64361999999</v>
      </c>
      <c r="C12" s="343">
        <v>0.63661709104357378</v>
      </c>
      <c r="D12" s="342">
        <v>80979.825469999996</v>
      </c>
      <c r="E12" s="343">
        <v>0.34442661632680865</v>
      </c>
      <c r="F12" s="342">
        <v>214917.82747000002</v>
      </c>
      <c r="G12" s="343">
        <v>0.49737288782660538</v>
      </c>
      <c r="H12" s="342">
        <v>100770.82742999999</v>
      </c>
      <c r="I12" s="343">
        <v>0.50759345647369003</v>
      </c>
      <c r="J12" s="342">
        <v>569434.12398999999</v>
      </c>
      <c r="K12" s="343">
        <v>0.50076503817827667</v>
      </c>
      <c r="L12" s="342">
        <v>5997235.4237899994</v>
      </c>
      <c r="M12" s="343">
        <v>0.6979258626445356</v>
      </c>
      <c r="N12" s="342">
        <v>1865945.1731700001</v>
      </c>
      <c r="O12" s="343">
        <v>0.48309182462628997</v>
      </c>
      <c r="P12" s="342">
        <v>2571577.5916500003</v>
      </c>
      <c r="Q12" s="343">
        <v>0.58928484959173721</v>
      </c>
      <c r="R12" s="342">
        <v>3280231.4788600001</v>
      </c>
      <c r="S12" s="343">
        <v>0.50720863864045018</v>
      </c>
      <c r="T12" s="342">
        <v>13714989.667470001</v>
      </c>
      <c r="U12" s="343">
        <v>0.58896575437206522</v>
      </c>
      <c r="V12" s="342">
        <v>585530.60996000003</v>
      </c>
      <c r="W12" s="343">
        <v>0.88011103112907163</v>
      </c>
      <c r="X12" s="342">
        <v>157591.83132</v>
      </c>
      <c r="Y12" s="343">
        <v>0.79376794402453965</v>
      </c>
      <c r="Z12" s="342">
        <v>245595.08867999996</v>
      </c>
      <c r="AA12" s="343">
        <v>0.82064000696923356</v>
      </c>
      <c r="AB12" s="342">
        <v>385463.44229000004</v>
      </c>
      <c r="AC12" s="343">
        <v>0.75643423694882517</v>
      </c>
      <c r="AD12" s="342">
        <v>1374180.9722500001</v>
      </c>
      <c r="AE12" s="343">
        <v>0.82154427401776131</v>
      </c>
      <c r="AF12" s="342">
        <v>15658604.76371</v>
      </c>
      <c r="AG12" s="343">
        <v>0.6000298962103694</v>
      </c>
    </row>
    <row r="13" spans="1:35" ht="19.5">
      <c r="A13" s="1109" t="s">
        <v>404</v>
      </c>
      <c r="B13" s="342">
        <v>63682.410409999997</v>
      </c>
      <c r="C13" s="343">
        <v>0.23466072314139191</v>
      </c>
      <c r="D13" s="342">
        <v>41008.440029999991</v>
      </c>
      <c r="E13" s="343">
        <v>0.17441872908958431</v>
      </c>
      <c r="F13" s="342">
        <v>71572.596209999989</v>
      </c>
      <c r="G13" s="343">
        <v>0.16563664952915247</v>
      </c>
      <c r="H13" s="342">
        <v>31210.16634</v>
      </c>
      <c r="I13" s="343">
        <v>0.15720895236911739</v>
      </c>
      <c r="J13" s="342">
        <v>207473.61298999997</v>
      </c>
      <c r="K13" s="343">
        <v>0.18245399661321821</v>
      </c>
      <c r="L13" s="342">
        <v>1363678.1108899999</v>
      </c>
      <c r="M13" s="343">
        <v>0.15869749220398463</v>
      </c>
      <c r="N13" s="342">
        <v>686144.97285000002</v>
      </c>
      <c r="O13" s="343">
        <v>0.17764242575741718</v>
      </c>
      <c r="P13" s="342">
        <v>774836.5682199999</v>
      </c>
      <c r="Q13" s="343">
        <v>0.1775561632067002</v>
      </c>
      <c r="R13" s="342">
        <v>667478.69960000005</v>
      </c>
      <c r="S13" s="343">
        <v>0.1032094730897689</v>
      </c>
      <c r="T13" s="342">
        <v>3492138.3515599999</v>
      </c>
      <c r="U13" s="343">
        <v>0.14996364915071522</v>
      </c>
      <c r="V13" s="342">
        <v>0</v>
      </c>
      <c r="W13" s="343">
        <v>0</v>
      </c>
      <c r="X13" s="342">
        <v>0</v>
      </c>
      <c r="Y13" s="343">
        <v>0</v>
      </c>
      <c r="Z13" s="342">
        <v>0</v>
      </c>
      <c r="AA13" s="343">
        <v>0</v>
      </c>
      <c r="AB13" s="342">
        <v>0</v>
      </c>
      <c r="AC13" s="343">
        <v>0</v>
      </c>
      <c r="AD13" s="342">
        <v>0</v>
      </c>
      <c r="AE13" s="343">
        <v>0</v>
      </c>
      <c r="AF13" s="342">
        <v>3699611.9645499997</v>
      </c>
      <c r="AG13" s="343">
        <v>0.1417672785414644</v>
      </c>
      <c r="AH13" s="117"/>
      <c r="AI13" s="75"/>
    </row>
    <row r="14" spans="1:35" ht="19.5">
      <c r="A14" s="1109" t="s">
        <v>405</v>
      </c>
      <c r="B14" s="342">
        <v>67549.23970999998</v>
      </c>
      <c r="C14" s="343">
        <v>0.24890944510339591</v>
      </c>
      <c r="D14" s="342">
        <v>24283.306860000001</v>
      </c>
      <c r="E14" s="343">
        <v>0.1032827271048375</v>
      </c>
      <c r="F14" s="342">
        <v>88111.578849999991</v>
      </c>
      <c r="G14" s="343">
        <v>0.20391193666660107</v>
      </c>
      <c r="H14" s="342">
        <v>36014.024799999999</v>
      </c>
      <c r="I14" s="343">
        <v>0.18140650221870658</v>
      </c>
      <c r="J14" s="342">
        <v>215958.15021999995</v>
      </c>
      <c r="K14" s="343">
        <v>0.18991536822919214</v>
      </c>
      <c r="L14" s="342">
        <v>3689686.5011800001</v>
      </c>
      <c r="M14" s="343">
        <v>0.42938578399121413</v>
      </c>
      <c r="N14" s="342">
        <v>1078565.5507100001</v>
      </c>
      <c r="O14" s="343">
        <v>0.27923982299349287</v>
      </c>
      <c r="P14" s="342">
        <v>1603160.4080000003</v>
      </c>
      <c r="Q14" s="343">
        <v>0.36736909785154453</v>
      </c>
      <c r="R14" s="342">
        <v>2395207.7200500001</v>
      </c>
      <c r="S14" s="343">
        <v>0.37036107200881707</v>
      </c>
      <c r="T14" s="342">
        <v>8766620.1799400002</v>
      </c>
      <c r="U14" s="343">
        <v>0.37646685799685287</v>
      </c>
      <c r="V14" s="342">
        <v>458234.51999000006</v>
      </c>
      <c r="W14" s="343">
        <v>0.68877228453502204</v>
      </c>
      <c r="X14" s="342">
        <v>130326.85063999999</v>
      </c>
      <c r="Y14" s="343">
        <v>0.6564380616508344</v>
      </c>
      <c r="Z14" s="342">
        <v>221715.59896999996</v>
      </c>
      <c r="AA14" s="343">
        <v>0.74084824603720001</v>
      </c>
      <c r="AB14" s="342">
        <v>346622.52525999997</v>
      </c>
      <c r="AC14" s="343">
        <v>0.68021274299486301</v>
      </c>
      <c r="AD14" s="342">
        <v>1156899.49486</v>
      </c>
      <c r="AE14" s="343">
        <v>0.69164409550808603</v>
      </c>
      <c r="AF14" s="342">
        <v>10139477.82502</v>
      </c>
      <c r="AG14" s="343">
        <v>0.38853971466692866</v>
      </c>
      <c r="AH14" s="117"/>
      <c r="AI14" s="75"/>
    </row>
    <row r="15" spans="1:35" ht="19.5">
      <c r="A15" s="1109" t="s">
        <v>406</v>
      </c>
      <c r="B15" s="342">
        <v>0</v>
      </c>
      <c r="C15" s="343">
        <v>0</v>
      </c>
      <c r="D15" s="342">
        <v>0</v>
      </c>
      <c r="E15" s="343">
        <v>0</v>
      </c>
      <c r="F15" s="342">
        <v>156.79823000000002</v>
      </c>
      <c r="G15" s="343">
        <v>3.6286979716508794E-4</v>
      </c>
      <c r="H15" s="342">
        <v>0</v>
      </c>
      <c r="I15" s="343">
        <v>0</v>
      </c>
      <c r="J15" s="342">
        <v>156.79823000000002</v>
      </c>
      <c r="K15" s="343">
        <v>1.3788964925750589E-4</v>
      </c>
      <c r="L15" s="342">
        <v>0</v>
      </c>
      <c r="M15" s="343">
        <v>0</v>
      </c>
      <c r="N15" s="342">
        <v>0</v>
      </c>
      <c r="O15" s="343">
        <v>0</v>
      </c>
      <c r="P15" s="342">
        <v>0</v>
      </c>
      <c r="Q15" s="343">
        <v>0</v>
      </c>
      <c r="R15" s="342">
        <v>0</v>
      </c>
      <c r="S15" s="343">
        <v>0</v>
      </c>
      <c r="T15" s="342">
        <v>0</v>
      </c>
      <c r="U15" s="343">
        <v>0</v>
      </c>
      <c r="V15" s="342">
        <v>0</v>
      </c>
      <c r="W15" s="343">
        <v>0</v>
      </c>
      <c r="X15" s="342">
        <v>0</v>
      </c>
      <c r="Y15" s="343">
        <v>0</v>
      </c>
      <c r="Z15" s="342">
        <v>167.00289999999998</v>
      </c>
      <c r="AA15" s="343">
        <v>5.5802932280315924E-4</v>
      </c>
      <c r="AB15" s="342">
        <v>0</v>
      </c>
      <c r="AC15" s="343">
        <v>0</v>
      </c>
      <c r="AD15" s="342">
        <v>167.00289999999998</v>
      </c>
      <c r="AE15" s="343">
        <v>9.9841490320388751E-5</v>
      </c>
      <c r="AF15" s="342">
        <v>323.80113</v>
      </c>
      <c r="AG15" s="343">
        <v>1.2407897214251358E-5</v>
      </c>
      <c r="AI15" s="75"/>
    </row>
    <row r="16" spans="1:35" ht="19.5">
      <c r="A16" s="1109" t="s">
        <v>407</v>
      </c>
      <c r="B16" s="342">
        <v>2078.84917</v>
      </c>
      <c r="C16" s="343">
        <v>7.6602667266105831E-3</v>
      </c>
      <c r="D16" s="342">
        <v>4232.3788599999998</v>
      </c>
      <c r="E16" s="343">
        <v>1.8001322197254612E-2</v>
      </c>
      <c r="F16" s="342">
        <v>10936.92237</v>
      </c>
      <c r="G16" s="343">
        <v>2.5310737257762495E-2</v>
      </c>
      <c r="H16" s="342">
        <v>1653.8699099999999</v>
      </c>
      <c r="I16" s="343">
        <v>8.3307199671242265E-3</v>
      </c>
      <c r="J16" s="342">
        <v>18902.02031</v>
      </c>
      <c r="K16" s="343">
        <v>1.6622591663210434E-2</v>
      </c>
      <c r="L16" s="342">
        <v>19193.62616</v>
      </c>
      <c r="M16" s="343">
        <v>2.2336505320195003E-3</v>
      </c>
      <c r="N16" s="342">
        <v>42101.893210000002</v>
      </c>
      <c r="O16" s="343">
        <v>1.0900148998743964E-2</v>
      </c>
      <c r="P16" s="342">
        <v>26955.823740000003</v>
      </c>
      <c r="Q16" s="343">
        <v>6.1770092373744845E-3</v>
      </c>
      <c r="R16" s="342">
        <v>12196.38868</v>
      </c>
      <c r="S16" s="343">
        <v>1.8858771823208333E-3</v>
      </c>
      <c r="T16" s="342">
        <v>100447.73179000001</v>
      </c>
      <c r="U16" s="343">
        <v>4.3135485744462488E-3</v>
      </c>
      <c r="V16" s="342">
        <v>6916.5971399999999</v>
      </c>
      <c r="W16" s="343">
        <v>1.0396336822093111E-2</v>
      </c>
      <c r="X16" s="342">
        <v>11103.21938</v>
      </c>
      <c r="Y16" s="343">
        <v>5.5925358221264085E-2</v>
      </c>
      <c r="Z16" s="342">
        <v>15143.367920000001</v>
      </c>
      <c r="AA16" s="343">
        <v>5.0600578465144534E-2</v>
      </c>
      <c r="AB16" s="342">
        <v>16815.363789999999</v>
      </c>
      <c r="AC16" s="343">
        <v>3.2998503832007989E-2</v>
      </c>
      <c r="AD16" s="342">
        <v>49978.54823</v>
      </c>
      <c r="AE16" s="343">
        <v>2.9879317900064175E-2</v>
      </c>
      <c r="AF16" s="342">
        <v>169328.30033</v>
      </c>
      <c r="AG16" s="343">
        <v>6.4885757068189488E-3</v>
      </c>
      <c r="AI16" s="75"/>
    </row>
    <row r="17" spans="1:35" ht="19.5">
      <c r="A17" s="1110" t="s">
        <v>408</v>
      </c>
      <c r="B17" s="342">
        <v>606.15962000000002</v>
      </c>
      <c r="C17" s="343">
        <v>2.2336129215670395E-3</v>
      </c>
      <c r="D17" s="342">
        <v>2033.45758</v>
      </c>
      <c r="E17" s="343">
        <v>8.6487827018466995E-3</v>
      </c>
      <c r="F17" s="342">
        <v>3323.4571799999999</v>
      </c>
      <c r="G17" s="343">
        <v>7.6913000407814233E-3</v>
      </c>
      <c r="H17" s="342">
        <v>0</v>
      </c>
      <c r="I17" s="343">
        <v>0</v>
      </c>
      <c r="J17" s="342">
        <v>5963.07438</v>
      </c>
      <c r="K17" s="343">
        <v>5.2439765088841839E-3</v>
      </c>
      <c r="L17" s="342">
        <v>15622.220230000001</v>
      </c>
      <c r="M17" s="343">
        <v>1.8180296019720591E-3</v>
      </c>
      <c r="N17" s="342">
        <v>25953.993540000003</v>
      </c>
      <c r="O17" s="343">
        <v>6.7194697228305077E-3</v>
      </c>
      <c r="P17" s="342">
        <v>14050.657289999999</v>
      </c>
      <c r="Q17" s="343">
        <v>3.2197509788106783E-3</v>
      </c>
      <c r="R17" s="342">
        <v>18018.727050000001</v>
      </c>
      <c r="S17" s="343">
        <v>2.7861613047627295E-3</v>
      </c>
      <c r="T17" s="342">
        <v>73645.598110000006</v>
      </c>
      <c r="U17" s="343">
        <v>3.1625787768485734E-3</v>
      </c>
      <c r="V17" s="342">
        <v>0</v>
      </c>
      <c r="W17" s="343">
        <v>0</v>
      </c>
      <c r="X17" s="342">
        <v>0</v>
      </c>
      <c r="Y17" s="343">
        <v>0</v>
      </c>
      <c r="Z17" s="342">
        <v>0</v>
      </c>
      <c r="AA17" s="343">
        <v>0</v>
      </c>
      <c r="AB17" s="342">
        <v>0</v>
      </c>
      <c r="AC17" s="343">
        <v>0</v>
      </c>
      <c r="AD17" s="342">
        <v>0</v>
      </c>
      <c r="AE17" s="343">
        <v>0</v>
      </c>
      <c r="AF17" s="342">
        <v>79608.672490000012</v>
      </c>
      <c r="AG17" s="343">
        <v>3.0505644795585478E-3</v>
      </c>
      <c r="AH17" s="117"/>
      <c r="AI17" s="75"/>
    </row>
    <row r="18" spans="1:35" ht="19.5">
      <c r="A18" s="1110" t="s">
        <v>409</v>
      </c>
      <c r="B18" s="342">
        <v>3821.1729999999998</v>
      </c>
      <c r="C18" s="343">
        <v>1.4080484919703309E-2</v>
      </c>
      <c r="D18" s="342">
        <v>1893.62652</v>
      </c>
      <c r="E18" s="343">
        <v>8.0540476727988409E-3</v>
      </c>
      <c r="F18" s="342">
        <v>1302.0229899999999</v>
      </c>
      <c r="G18" s="343">
        <v>3.0132024977933825E-3</v>
      </c>
      <c r="H18" s="342">
        <v>3799.9447700000001</v>
      </c>
      <c r="I18" s="343">
        <v>1.9140729012603101E-2</v>
      </c>
      <c r="J18" s="342">
        <v>10816.76728</v>
      </c>
      <c r="K18" s="343">
        <v>9.5123538469743286E-3</v>
      </c>
      <c r="L18" s="342">
        <v>3873.28964</v>
      </c>
      <c r="M18" s="343">
        <v>4.5075252549628793E-4</v>
      </c>
      <c r="N18" s="342">
        <v>8137.0594299999993</v>
      </c>
      <c r="O18" s="343">
        <v>2.1066786654042398E-3</v>
      </c>
      <c r="P18" s="342">
        <v>11996.78327</v>
      </c>
      <c r="Q18" s="343">
        <v>2.749099481890649E-3</v>
      </c>
      <c r="R18" s="342">
        <v>7087.9513200000001</v>
      </c>
      <c r="S18" s="343">
        <v>1.0959806229944478E-3</v>
      </c>
      <c r="T18" s="342">
        <v>31095.08366</v>
      </c>
      <c r="U18" s="343">
        <v>1.3353228729375156E-3</v>
      </c>
      <c r="V18" s="342">
        <v>0</v>
      </c>
      <c r="W18" s="343">
        <v>0</v>
      </c>
      <c r="X18" s="342">
        <v>0</v>
      </c>
      <c r="Y18" s="343">
        <v>0</v>
      </c>
      <c r="Z18" s="342">
        <v>0</v>
      </c>
      <c r="AA18" s="343">
        <v>0</v>
      </c>
      <c r="AB18" s="342">
        <v>0</v>
      </c>
      <c r="AC18" s="343">
        <v>0</v>
      </c>
      <c r="AD18" s="342">
        <v>0</v>
      </c>
      <c r="AE18" s="343">
        <v>0</v>
      </c>
      <c r="AF18" s="342">
        <v>41911.850940000004</v>
      </c>
      <c r="AG18" s="343">
        <v>1.6060411479186132E-3</v>
      </c>
    </row>
    <row r="19" spans="1:35" ht="19.5">
      <c r="A19" s="1111" t="s">
        <v>410</v>
      </c>
      <c r="B19" s="342">
        <v>0</v>
      </c>
      <c r="C19" s="343">
        <v>0</v>
      </c>
      <c r="D19" s="342">
        <v>0</v>
      </c>
      <c r="E19" s="343">
        <v>0</v>
      </c>
      <c r="F19" s="342">
        <v>0</v>
      </c>
      <c r="G19" s="343">
        <v>0</v>
      </c>
      <c r="H19" s="342">
        <v>0</v>
      </c>
      <c r="I19" s="343">
        <v>0</v>
      </c>
      <c r="J19" s="342">
        <v>0</v>
      </c>
      <c r="K19" s="343">
        <v>0</v>
      </c>
      <c r="L19" s="342">
        <v>0</v>
      </c>
      <c r="M19" s="343">
        <v>0</v>
      </c>
      <c r="N19" s="342">
        <v>0</v>
      </c>
      <c r="O19" s="343">
        <v>0</v>
      </c>
      <c r="P19" s="342">
        <v>0</v>
      </c>
      <c r="Q19" s="343">
        <v>0</v>
      </c>
      <c r="R19" s="342">
        <v>0</v>
      </c>
      <c r="S19" s="343">
        <v>0</v>
      </c>
      <c r="T19" s="342">
        <v>0</v>
      </c>
      <c r="U19" s="343">
        <v>0</v>
      </c>
      <c r="V19" s="342">
        <v>0</v>
      </c>
      <c r="W19" s="343">
        <v>0</v>
      </c>
      <c r="X19" s="342">
        <v>0</v>
      </c>
      <c r="Y19" s="343">
        <v>0</v>
      </c>
      <c r="Z19" s="342">
        <v>0</v>
      </c>
      <c r="AA19" s="343">
        <v>0</v>
      </c>
      <c r="AB19" s="342">
        <v>0</v>
      </c>
      <c r="AC19" s="343">
        <v>0</v>
      </c>
      <c r="AD19" s="342">
        <v>0</v>
      </c>
      <c r="AE19" s="343">
        <v>0</v>
      </c>
      <c r="AF19" s="342">
        <v>0</v>
      </c>
      <c r="AG19" s="343">
        <v>0</v>
      </c>
    </row>
    <row r="20" spans="1:35" ht="17.25" customHeight="1">
      <c r="A20" s="1112" t="s">
        <v>411</v>
      </c>
      <c r="B20" s="342">
        <v>35027.811710000002</v>
      </c>
      <c r="C20" s="343">
        <v>0.12907255823090502</v>
      </c>
      <c r="D20" s="342">
        <v>7528.6156200000014</v>
      </c>
      <c r="E20" s="343">
        <v>3.202100756048664E-2</v>
      </c>
      <c r="F20" s="342">
        <v>39514.451639999999</v>
      </c>
      <c r="G20" s="343">
        <v>9.1446192037349383E-2</v>
      </c>
      <c r="H20" s="342">
        <v>28092.821609999999</v>
      </c>
      <c r="I20" s="343">
        <v>0.14150655290613878</v>
      </c>
      <c r="J20" s="342">
        <v>110163.70058</v>
      </c>
      <c r="K20" s="343">
        <v>9.687886166753984E-2</v>
      </c>
      <c r="L20" s="342">
        <v>905181.67569000006</v>
      </c>
      <c r="M20" s="343">
        <v>0.10534015378984914</v>
      </c>
      <c r="N20" s="342">
        <v>25041.703430000001</v>
      </c>
      <c r="O20" s="343">
        <v>6.4832784884012052E-3</v>
      </c>
      <c r="P20" s="342">
        <v>140577.35113</v>
      </c>
      <c r="Q20" s="343">
        <v>3.2213728835416636E-2</v>
      </c>
      <c r="R20" s="342">
        <v>180241.99215999999</v>
      </c>
      <c r="S20" s="343">
        <v>2.7870074431786188E-2</v>
      </c>
      <c r="T20" s="342">
        <v>1251042.7224099999</v>
      </c>
      <c r="U20" s="343">
        <v>5.3723797000264834E-2</v>
      </c>
      <c r="V20" s="342">
        <v>120379.49283</v>
      </c>
      <c r="W20" s="343">
        <v>0.18094240977195655</v>
      </c>
      <c r="X20" s="342">
        <v>16161.7613</v>
      </c>
      <c r="Y20" s="343">
        <v>8.1404524152441149E-2</v>
      </c>
      <c r="Z20" s="342">
        <v>8569.1188899999997</v>
      </c>
      <c r="AA20" s="343">
        <v>2.8633153144085884E-2</v>
      </c>
      <c r="AB20" s="342">
        <v>22025.553239999997</v>
      </c>
      <c r="AC20" s="343">
        <v>4.3222990121954172E-2</v>
      </c>
      <c r="AD20" s="342">
        <v>167135.92626000004</v>
      </c>
      <c r="AE20" s="343">
        <v>9.992101911929073E-2</v>
      </c>
      <c r="AF20" s="342">
        <v>1528342.34925</v>
      </c>
      <c r="AG20" s="343">
        <v>5.8565313770465997E-2</v>
      </c>
    </row>
    <row r="21" spans="1:35" ht="19.5">
      <c r="A21" s="344" t="s">
        <v>412</v>
      </c>
      <c r="B21" s="342">
        <v>95205.371579999992</v>
      </c>
      <c r="C21" s="343">
        <v>0.35081840021557253</v>
      </c>
      <c r="D21" s="342">
        <v>144530.70681</v>
      </c>
      <c r="E21" s="343">
        <v>0.61472375388524458</v>
      </c>
      <c r="F21" s="342">
        <v>209389.80743000002</v>
      </c>
      <c r="G21" s="343">
        <v>0.48457968530997397</v>
      </c>
      <c r="H21" s="342">
        <v>94387.780229999989</v>
      </c>
      <c r="I21" s="343">
        <v>0.47544136371318002</v>
      </c>
      <c r="J21" s="342">
        <v>543513.66605</v>
      </c>
      <c r="K21" s="343">
        <v>0.4779703749098167</v>
      </c>
      <c r="L21" s="342">
        <v>2521607.3508599997</v>
      </c>
      <c r="M21" s="343">
        <v>0.29345104222831864</v>
      </c>
      <c r="N21" s="342">
        <v>1932430.3498799999</v>
      </c>
      <c r="O21" s="343">
        <v>0.50030478768075637</v>
      </c>
      <c r="P21" s="342">
        <v>1739401.45988</v>
      </c>
      <c r="Q21" s="343">
        <v>0.39858915048616583</v>
      </c>
      <c r="R21" s="342">
        <v>3131603.0170699996</v>
      </c>
      <c r="S21" s="343">
        <v>0.48422683377284687</v>
      </c>
      <c r="T21" s="342">
        <v>9325042.1776899993</v>
      </c>
      <c r="U21" s="343">
        <v>0.4004472940844474</v>
      </c>
      <c r="V21" s="342">
        <v>80824.266730000003</v>
      </c>
      <c r="W21" s="343">
        <v>0.12148695135998253</v>
      </c>
      <c r="X21" s="342">
        <v>39682.863689999998</v>
      </c>
      <c r="Y21" s="343">
        <v>0.19987701685030052</v>
      </c>
      <c r="Z21" s="342">
        <v>54726.385270000006</v>
      </c>
      <c r="AA21" s="343">
        <v>0.18286465511486863</v>
      </c>
      <c r="AB21" s="342">
        <v>120509.16738</v>
      </c>
      <c r="AC21" s="343">
        <v>0.23648743323328492</v>
      </c>
      <c r="AD21" s="342">
        <v>295742.68307000003</v>
      </c>
      <c r="AE21" s="343">
        <v>0.17680764962200779</v>
      </c>
      <c r="AF21" s="342">
        <v>10164298.52681</v>
      </c>
      <c r="AG21" s="343">
        <v>0.3894908315348527</v>
      </c>
    </row>
    <row r="22" spans="1:35" ht="19.5">
      <c r="A22" s="1109" t="s">
        <v>413</v>
      </c>
      <c r="B22" s="342">
        <v>40693.694909999998</v>
      </c>
      <c r="C22" s="343">
        <v>0.14995054071282882</v>
      </c>
      <c r="D22" s="342">
        <v>56015.562119999995</v>
      </c>
      <c r="E22" s="343">
        <v>0.23824761797965571</v>
      </c>
      <c r="F22" s="342">
        <v>63166.115000000005</v>
      </c>
      <c r="G22" s="343">
        <v>0.14618197755010767</v>
      </c>
      <c r="H22" s="342">
        <v>15369.388559999999</v>
      </c>
      <c r="I22" s="343">
        <v>7.7417257176704224E-2</v>
      </c>
      <c r="J22" s="342">
        <v>175244.76058999999</v>
      </c>
      <c r="K22" s="343">
        <v>0.1541116795257873</v>
      </c>
      <c r="L22" s="342">
        <v>925901.46880999999</v>
      </c>
      <c r="M22" s="343">
        <v>0.10775141138859679</v>
      </c>
      <c r="N22" s="342">
        <v>635677.77067000011</v>
      </c>
      <c r="O22" s="343">
        <v>0.16457650445625641</v>
      </c>
      <c r="P22" s="342">
        <v>566333.20621000009</v>
      </c>
      <c r="Q22" s="343">
        <v>0.12977698177333008</v>
      </c>
      <c r="R22" s="342">
        <v>339970.97636000003</v>
      </c>
      <c r="S22" s="343">
        <v>5.2568307208840072E-2</v>
      </c>
      <c r="T22" s="342">
        <v>2467883.4220500002</v>
      </c>
      <c r="U22" s="343">
        <v>0.10597884917241202</v>
      </c>
      <c r="V22" s="342">
        <v>0</v>
      </c>
      <c r="W22" s="343">
        <v>0</v>
      </c>
      <c r="X22" s="342">
        <v>0</v>
      </c>
      <c r="Y22" s="343">
        <v>0</v>
      </c>
      <c r="Z22" s="342">
        <v>0</v>
      </c>
      <c r="AA22" s="343">
        <v>0</v>
      </c>
      <c r="AB22" s="342">
        <v>0</v>
      </c>
      <c r="AC22" s="343">
        <v>0</v>
      </c>
      <c r="AD22" s="342">
        <v>0</v>
      </c>
      <c r="AE22" s="343">
        <v>0</v>
      </c>
      <c r="AF22" s="342">
        <v>2643128.1826400002</v>
      </c>
      <c r="AG22" s="343">
        <v>0.10128334886999349</v>
      </c>
    </row>
    <row r="23" spans="1:35" ht="19.5">
      <c r="A23" s="1109" t="s">
        <v>414</v>
      </c>
      <c r="B23" s="342">
        <v>17131.372070000001</v>
      </c>
      <c r="C23" s="343">
        <v>6.3126695934850763E-2</v>
      </c>
      <c r="D23" s="342">
        <v>44512.484060000003</v>
      </c>
      <c r="E23" s="343">
        <v>0.18932226860338783</v>
      </c>
      <c r="F23" s="342">
        <v>47114.559120000005</v>
      </c>
      <c r="G23" s="343">
        <v>0.10903471621712149</v>
      </c>
      <c r="H23" s="342">
        <v>34670.223660000003</v>
      </c>
      <c r="I23" s="343">
        <v>0.17463763187337075</v>
      </c>
      <c r="J23" s="342">
        <v>143428.63891000001</v>
      </c>
      <c r="K23" s="343">
        <v>0.12613232121804793</v>
      </c>
      <c r="L23" s="342">
        <v>770838.16561000014</v>
      </c>
      <c r="M23" s="343">
        <v>8.9705981785971833E-2</v>
      </c>
      <c r="N23" s="342">
        <v>833434.57335000008</v>
      </c>
      <c r="O23" s="343">
        <v>0.21577559433982529</v>
      </c>
      <c r="P23" s="342">
        <v>582270.94180999999</v>
      </c>
      <c r="Q23" s="343">
        <v>0.13342916250331255</v>
      </c>
      <c r="R23" s="342">
        <v>1724639.4417599998</v>
      </c>
      <c r="S23" s="343">
        <v>0.26667387013331256</v>
      </c>
      <c r="T23" s="342">
        <v>3911183.1225300003</v>
      </c>
      <c r="U23" s="343">
        <v>0.16795877897829337</v>
      </c>
      <c r="V23" s="342">
        <v>59114.31581</v>
      </c>
      <c r="W23" s="343">
        <v>8.8854725196318721E-2</v>
      </c>
      <c r="X23" s="342">
        <v>23963.367429999995</v>
      </c>
      <c r="Y23" s="343">
        <v>0.12070011965399194</v>
      </c>
      <c r="Z23" s="342">
        <v>43693.739379999999</v>
      </c>
      <c r="AA23" s="343">
        <v>0.14599978681184059</v>
      </c>
      <c r="AB23" s="342">
        <v>35435.535799999998</v>
      </c>
      <c r="AC23" s="343">
        <v>6.9538766956736539E-2</v>
      </c>
      <c r="AD23" s="342">
        <v>162206.95841999998</v>
      </c>
      <c r="AE23" s="343">
        <v>9.697427091978722E-2</v>
      </c>
      <c r="AF23" s="342">
        <v>4216818.7198600005</v>
      </c>
      <c r="AG23" s="343">
        <v>0.16158638250321691</v>
      </c>
    </row>
    <row r="24" spans="1:35" ht="19.5">
      <c r="A24" s="1109" t="s">
        <v>406</v>
      </c>
      <c r="B24" s="342">
        <v>0</v>
      </c>
      <c r="C24" s="343">
        <v>0</v>
      </c>
      <c r="D24" s="342">
        <v>0</v>
      </c>
      <c r="E24" s="343">
        <v>0</v>
      </c>
      <c r="F24" s="342">
        <v>0</v>
      </c>
      <c r="G24" s="343">
        <v>0</v>
      </c>
      <c r="H24" s="342">
        <v>0</v>
      </c>
      <c r="I24" s="343">
        <v>0</v>
      </c>
      <c r="J24" s="342">
        <v>0</v>
      </c>
      <c r="K24" s="343">
        <v>0</v>
      </c>
      <c r="L24" s="342">
        <v>0</v>
      </c>
      <c r="M24" s="343">
        <v>0</v>
      </c>
      <c r="N24" s="342">
        <v>0</v>
      </c>
      <c r="O24" s="343">
        <v>0</v>
      </c>
      <c r="P24" s="342">
        <v>0</v>
      </c>
      <c r="Q24" s="343">
        <v>0</v>
      </c>
      <c r="R24" s="342">
        <v>0</v>
      </c>
      <c r="S24" s="343">
        <v>0</v>
      </c>
      <c r="T24" s="342">
        <v>0</v>
      </c>
      <c r="U24" s="343">
        <v>0</v>
      </c>
      <c r="V24" s="342">
        <v>0</v>
      </c>
      <c r="W24" s="343">
        <v>0</v>
      </c>
      <c r="X24" s="342">
        <v>0</v>
      </c>
      <c r="Y24" s="343">
        <v>0</v>
      </c>
      <c r="Z24" s="342">
        <v>0</v>
      </c>
      <c r="AA24" s="343">
        <v>0</v>
      </c>
      <c r="AB24" s="342">
        <v>0</v>
      </c>
      <c r="AC24" s="343">
        <v>0</v>
      </c>
      <c r="AD24" s="342">
        <v>0</v>
      </c>
      <c r="AE24" s="343">
        <v>0</v>
      </c>
      <c r="AF24" s="342">
        <v>0</v>
      </c>
      <c r="AG24" s="343">
        <v>0</v>
      </c>
    </row>
    <row r="25" spans="1:35" ht="19.5">
      <c r="A25" s="1109" t="s">
        <v>415</v>
      </c>
      <c r="B25" s="342">
        <v>0</v>
      </c>
      <c r="C25" s="343">
        <v>0</v>
      </c>
      <c r="D25" s="342">
        <v>7317.9463900000001</v>
      </c>
      <c r="E25" s="343">
        <v>3.112498080774987E-2</v>
      </c>
      <c r="F25" s="342">
        <v>15197.926039999997</v>
      </c>
      <c r="G25" s="343">
        <v>3.5171751233829658E-2</v>
      </c>
      <c r="H25" s="342">
        <v>0</v>
      </c>
      <c r="I25" s="343">
        <v>0</v>
      </c>
      <c r="J25" s="342">
        <v>22515.872429999996</v>
      </c>
      <c r="K25" s="343">
        <v>1.9800642852278665E-2</v>
      </c>
      <c r="L25" s="342">
        <v>0</v>
      </c>
      <c r="M25" s="343">
        <v>0</v>
      </c>
      <c r="N25" s="342">
        <v>79566.84497000002</v>
      </c>
      <c r="O25" s="343">
        <v>2.0599797287190968E-2</v>
      </c>
      <c r="P25" s="342">
        <v>91794.986820000006</v>
      </c>
      <c r="Q25" s="343">
        <v>2.1035101245687585E-2</v>
      </c>
      <c r="R25" s="342">
        <v>0</v>
      </c>
      <c r="S25" s="343">
        <v>0</v>
      </c>
      <c r="T25" s="342">
        <v>171361.83179000003</v>
      </c>
      <c r="U25" s="343">
        <v>7.3588280398168291E-3</v>
      </c>
      <c r="V25" s="342">
        <v>0</v>
      </c>
      <c r="W25" s="343">
        <v>0</v>
      </c>
      <c r="X25" s="342">
        <v>10533.55768</v>
      </c>
      <c r="Y25" s="343">
        <v>5.3056052162624871E-2</v>
      </c>
      <c r="Z25" s="342">
        <v>11032.64589</v>
      </c>
      <c r="AA25" s="343">
        <v>3.6864868303028021E-2</v>
      </c>
      <c r="AB25" s="342">
        <v>0</v>
      </c>
      <c r="AC25" s="343">
        <v>0</v>
      </c>
      <c r="AD25" s="342">
        <v>21566.203569999998</v>
      </c>
      <c r="AE25" s="343">
        <v>1.2893200686824532E-2</v>
      </c>
      <c r="AF25" s="342">
        <v>215443.90779000003</v>
      </c>
      <c r="AG25" s="343">
        <v>8.2557027002807797E-3</v>
      </c>
    </row>
    <row r="26" spans="1:35" ht="19.5">
      <c r="A26" s="1110" t="s">
        <v>408</v>
      </c>
      <c r="B26" s="342">
        <v>3176.1062199999997</v>
      </c>
      <c r="C26" s="343">
        <v>1.1703504587226455E-2</v>
      </c>
      <c r="D26" s="342">
        <v>3650.63535</v>
      </c>
      <c r="E26" s="343">
        <v>1.5527027549711695E-2</v>
      </c>
      <c r="F26" s="342">
        <v>8670.3116799999989</v>
      </c>
      <c r="G26" s="343">
        <v>2.0065240791810549E-2</v>
      </c>
      <c r="H26" s="342">
        <v>956.76044000000002</v>
      </c>
      <c r="I26" s="343">
        <v>4.8193048637438247E-3</v>
      </c>
      <c r="J26" s="342">
        <v>16453.813689999999</v>
      </c>
      <c r="K26" s="343">
        <v>1.4469618685507155E-2</v>
      </c>
      <c r="L26" s="342">
        <v>143988.51637</v>
      </c>
      <c r="M26" s="343">
        <v>1.6756605735335894E-2</v>
      </c>
      <c r="N26" s="342">
        <v>123584.54611999998</v>
      </c>
      <c r="O26" s="343">
        <v>3.1995947543997511E-2</v>
      </c>
      <c r="P26" s="342">
        <v>137487.90904</v>
      </c>
      <c r="Q26" s="343">
        <v>3.1505773756308988E-2</v>
      </c>
      <c r="R26" s="342">
        <v>68797.386700000003</v>
      </c>
      <c r="S26" s="343">
        <v>1.0637855613243114E-2</v>
      </c>
      <c r="T26" s="342">
        <v>473858.35823000001</v>
      </c>
      <c r="U26" s="343">
        <v>2.0349001507627331E-2</v>
      </c>
      <c r="V26" s="342">
        <v>0</v>
      </c>
      <c r="W26" s="343">
        <v>0</v>
      </c>
      <c r="X26" s="342">
        <v>0</v>
      </c>
      <c r="Y26" s="343">
        <v>0</v>
      </c>
      <c r="Z26" s="342">
        <v>0</v>
      </c>
      <c r="AA26" s="343">
        <v>0</v>
      </c>
      <c r="AB26" s="342">
        <v>0</v>
      </c>
      <c r="AC26" s="343">
        <v>0</v>
      </c>
      <c r="AD26" s="342">
        <v>0</v>
      </c>
      <c r="AE26" s="343">
        <v>0</v>
      </c>
      <c r="AF26" s="342">
        <v>490312.17191999999</v>
      </c>
      <c r="AG26" s="343">
        <v>1.8788516989053435E-2</v>
      </c>
    </row>
    <row r="27" spans="1:35" ht="39">
      <c r="A27" s="1110" t="s">
        <v>416</v>
      </c>
      <c r="B27" s="342">
        <v>18388.77838</v>
      </c>
      <c r="C27" s="343">
        <v>6.7760061287818224E-2</v>
      </c>
      <c r="D27" s="342">
        <v>33034.078889999997</v>
      </c>
      <c r="E27" s="343">
        <v>0.14050185894473943</v>
      </c>
      <c r="F27" s="342">
        <v>71941.060590000008</v>
      </c>
      <c r="G27" s="343">
        <v>0.16648936703006534</v>
      </c>
      <c r="H27" s="342">
        <v>28494.147570000001</v>
      </c>
      <c r="I27" s="343">
        <v>0.14352807477317445</v>
      </c>
      <c r="J27" s="342">
        <v>151858.06543000002</v>
      </c>
      <c r="K27" s="343">
        <v>0.13354522802372246</v>
      </c>
      <c r="L27" s="342">
        <v>555507.39006999996</v>
      </c>
      <c r="M27" s="343">
        <v>6.4646949306353452E-2</v>
      </c>
      <c r="N27" s="342">
        <v>260166.61476999999</v>
      </c>
      <c r="O27" s="343">
        <v>6.7356944053486231E-2</v>
      </c>
      <c r="P27" s="342">
        <v>302206.21600000001</v>
      </c>
      <c r="Q27" s="343">
        <v>6.9251476260913866E-2</v>
      </c>
      <c r="R27" s="342">
        <v>809473.11225000001</v>
      </c>
      <c r="S27" s="343">
        <v>0.12516548235280622</v>
      </c>
      <c r="T27" s="342">
        <v>1927353.3330900001</v>
      </c>
      <c r="U27" s="343">
        <v>8.276674917643348E-2</v>
      </c>
      <c r="V27" s="342">
        <v>4785.9609199999995</v>
      </c>
      <c r="W27" s="343">
        <v>7.193777624251602E-3</v>
      </c>
      <c r="X27" s="342">
        <v>5185.93858</v>
      </c>
      <c r="Y27" s="343">
        <v>2.6120845033683698E-2</v>
      </c>
      <c r="Z27" s="342">
        <v>0</v>
      </c>
      <c r="AA27" s="343">
        <v>0</v>
      </c>
      <c r="AB27" s="342">
        <v>21624.07158</v>
      </c>
      <c r="AC27" s="343">
        <v>4.2435121702249237E-2</v>
      </c>
      <c r="AD27" s="342">
        <v>31595.971079999999</v>
      </c>
      <c r="AE27" s="343">
        <v>1.8889425517443728E-2</v>
      </c>
      <c r="AF27" s="342">
        <v>2110807.3695999999</v>
      </c>
      <c r="AG27" s="343">
        <v>8.088508178177474E-2</v>
      </c>
    </row>
    <row r="28" spans="1:35" ht="19.5" customHeight="1">
      <c r="A28" s="1111" t="s">
        <v>410</v>
      </c>
      <c r="B28" s="342">
        <v>15815.42</v>
      </c>
      <c r="C28" s="343">
        <v>5.8277597692848272E-2</v>
      </c>
      <c r="D28" s="342">
        <v>0</v>
      </c>
      <c r="E28" s="343">
        <v>0</v>
      </c>
      <c r="F28" s="342">
        <v>3299.835</v>
      </c>
      <c r="G28" s="343">
        <v>7.6366324870392856E-3</v>
      </c>
      <c r="H28" s="342">
        <v>14897.26</v>
      </c>
      <c r="I28" s="343">
        <v>7.5039095026186831E-2</v>
      </c>
      <c r="J28" s="342">
        <v>34012.514999999999</v>
      </c>
      <c r="K28" s="343">
        <v>2.9910884604473262E-2</v>
      </c>
      <c r="L28" s="342">
        <v>125371.81</v>
      </c>
      <c r="M28" s="343">
        <v>1.4590094012060704E-2</v>
      </c>
      <c r="N28" s="342">
        <v>0</v>
      </c>
      <c r="O28" s="343">
        <v>0</v>
      </c>
      <c r="P28" s="342">
        <v>59308.2</v>
      </c>
      <c r="Q28" s="343">
        <v>1.3590654946612785E-2</v>
      </c>
      <c r="R28" s="342">
        <v>188722.1</v>
      </c>
      <c r="S28" s="343">
        <v>2.9181318464644942E-2</v>
      </c>
      <c r="T28" s="342">
        <v>373402.11</v>
      </c>
      <c r="U28" s="343">
        <v>1.6035087209864421E-2</v>
      </c>
      <c r="V28" s="342">
        <v>16923.990000000002</v>
      </c>
      <c r="W28" s="343">
        <v>2.5438448539412198E-2</v>
      </c>
      <c r="X28" s="342">
        <v>0</v>
      </c>
      <c r="Y28" s="343">
        <v>0</v>
      </c>
      <c r="Z28" s="342">
        <v>0</v>
      </c>
      <c r="AA28" s="343">
        <v>0</v>
      </c>
      <c r="AB28" s="342">
        <v>63449.56</v>
      </c>
      <c r="AC28" s="343">
        <v>0.12451354457429914</v>
      </c>
      <c r="AD28" s="342">
        <v>80373.55</v>
      </c>
      <c r="AE28" s="343">
        <v>4.805075249795232E-2</v>
      </c>
      <c r="AF28" s="342">
        <v>487788.17499999999</v>
      </c>
      <c r="AG28" s="343">
        <v>1.8691798690533456E-2</v>
      </c>
    </row>
    <row r="29" spans="1:35" ht="19.5">
      <c r="A29" s="1109" t="s">
        <v>411</v>
      </c>
      <c r="B29" s="342">
        <v>0</v>
      </c>
      <c r="C29" s="343">
        <v>0</v>
      </c>
      <c r="D29" s="342">
        <v>0</v>
      </c>
      <c r="E29" s="343">
        <v>0</v>
      </c>
      <c r="F29" s="342">
        <v>0</v>
      </c>
      <c r="G29" s="343">
        <v>0</v>
      </c>
      <c r="H29" s="342">
        <v>0</v>
      </c>
      <c r="I29" s="343">
        <v>0</v>
      </c>
      <c r="J29" s="342">
        <v>0</v>
      </c>
      <c r="K29" s="343">
        <v>0</v>
      </c>
      <c r="L29" s="342">
        <v>0</v>
      </c>
      <c r="M29" s="343">
        <v>0</v>
      </c>
      <c r="N29" s="342">
        <v>0</v>
      </c>
      <c r="O29" s="343">
        <v>0</v>
      </c>
      <c r="P29" s="342">
        <v>0</v>
      </c>
      <c r="Q29" s="343">
        <v>0</v>
      </c>
      <c r="R29" s="342">
        <v>0</v>
      </c>
      <c r="S29" s="343">
        <v>0</v>
      </c>
      <c r="T29" s="342">
        <v>0</v>
      </c>
      <c r="U29" s="343">
        <v>0</v>
      </c>
      <c r="V29" s="342">
        <v>0</v>
      </c>
      <c r="W29" s="343">
        <v>0</v>
      </c>
      <c r="X29" s="342">
        <v>0</v>
      </c>
      <c r="Y29" s="343">
        <v>0</v>
      </c>
      <c r="Z29" s="342">
        <v>0</v>
      </c>
      <c r="AA29" s="343">
        <v>0</v>
      </c>
      <c r="AB29" s="342">
        <v>0</v>
      </c>
      <c r="AC29" s="343">
        <v>0</v>
      </c>
      <c r="AD29" s="342">
        <v>0</v>
      </c>
      <c r="AE29" s="343">
        <v>0</v>
      </c>
      <c r="AF29" s="342">
        <v>0</v>
      </c>
      <c r="AG29" s="343">
        <v>0</v>
      </c>
    </row>
    <row r="30" spans="1:35" s="997" customFormat="1" ht="19.5">
      <c r="A30" s="1113" t="s">
        <v>1646</v>
      </c>
      <c r="B30" s="342">
        <v>2705.3377399999999</v>
      </c>
      <c r="C30" s="343">
        <v>9.9687889689302808E-3</v>
      </c>
      <c r="D30" s="342">
        <v>550.23</v>
      </c>
      <c r="E30" s="343">
        <v>2.3402601327130266E-3</v>
      </c>
      <c r="F30" s="342">
        <v>1183.2</v>
      </c>
      <c r="G30" s="343">
        <v>2.7382167771009408E-3</v>
      </c>
      <c r="H30" s="342">
        <v>0</v>
      </c>
      <c r="I30" s="343">
        <v>0</v>
      </c>
      <c r="J30" s="342">
        <v>4438.7677400000002</v>
      </c>
      <c r="K30" s="343">
        <v>0</v>
      </c>
      <c r="L30" s="342">
        <v>77351.938340000008</v>
      </c>
      <c r="M30" s="343">
        <v>9.0018007428920663E-3</v>
      </c>
      <c r="N30" s="342">
        <v>29684.33628</v>
      </c>
      <c r="O30" s="343">
        <v>7.6852526979468132E-3</v>
      </c>
      <c r="P30" s="342">
        <v>32746.806960000002</v>
      </c>
      <c r="Q30" s="343">
        <v>7.5040307073338591E-3</v>
      </c>
      <c r="R30" s="342">
        <v>0</v>
      </c>
      <c r="S30" s="343">
        <v>0</v>
      </c>
      <c r="T30" s="342">
        <v>139783.08158</v>
      </c>
      <c r="U30" s="343">
        <v>3.6501733020160919E-10</v>
      </c>
      <c r="V30" s="342">
        <v>0</v>
      </c>
      <c r="W30" s="343">
        <v>0</v>
      </c>
      <c r="X30" s="342">
        <v>0</v>
      </c>
      <c r="Y30" s="343">
        <v>0</v>
      </c>
      <c r="Z30" s="342">
        <v>0</v>
      </c>
      <c r="AA30" s="343">
        <v>0</v>
      </c>
      <c r="AB30" s="342">
        <v>0</v>
      </c>
      <c r="AC30" s="343">
        <v>0</v>
      </c>
      <c r="AD30" s="342">
        <v>0</v>
      </c>
      <c r="AE30" s="343">
        <v>0</v>
      </c>
      <c r="AF30" s="342">
        <v>144221.84932000001</v>
      </c>
      <c r="AG30" s="343">
        <v>3.2571574509680227E-10</v>
      </c>
    </row>
    <row r="31" spans="1:35" ht="19.5">
      <c r="A31" s="344" t="s">
        <v>417</v>
      </c>
      <c r="B31" s="342">
        <v>0</v>
      </c>
      <c r="C31" s="343">
        <v>0</v>
      </c>
      <c r="D31" s="342">
        <v>0</v>
      </c>
      <c r="E31" s="343">
        <v>0</v>
      </c>
      <c r="F31" s="342">
        <v>0</v>
      </c>
      <c r="G31" s="343">
        <v>0</v>
      </c>
      <c r="H31" s="342">
        <v>0</v>
      </c>
      <c r="I31" s="343">
        <v>0</v>
      </c>
      <c r="J31" s="342">
        <v>0</v>
      </c>
      <c r="K31" s="343">
        <v>0</v>
      </c>
      <c r="L31" s="342">
        <v>8.5000000000000006E-3</v>
      </c>
      <c r="M31" s="343">
        <v>9.8918408454433245E-10</v>
      </c>
      <c r="N31" s="342">
        <v>0</v>
      </c>
      <c r="O31" s="343">
        <v>0</v>
      </c>
      <c r="P31" s="342">
        <v>0</v>
      </c>
      <c r="Q31" s="343">
        <v>0</v>
      </c>
      <c r="R31" s="342">
        <v>0</v>
      </c>
      <c r="S31" s="343">
        <v>0</v>
      </c>
      <c r="T31" s="342">
        <v>8.5000000000000006E-3</v>
      </c>
      <c r="U31" s="343">
        <v>3.6501733020160919E-10</v>
      </c>
      <c r="V31" s="342">
        <v>0</v>
      </c>
      <c r="W31" s="343">
        <v>0</v>
      </c>
      <c r="X31" s="342">
        <v>0</v>
      </c>
      <c r="Y31" s="343">
        <v>0</v>
      </c>
      <c r="Z31" s="342">
        <v>0</v>
      </c>
      <c r="AA31" s="343">
        <v>0</v>
      </c>
      <c r="AB31" s="342">
        <v>0</v>
      </c>
      <c r="AC31" s="343">
        <v>0</v>
      </c>
      <c r="AD31" s="342">
        <v>0</v>
      </c>
      <c r="AE31" s="343">
        <v>0</v>
      </c>
      <c r="AF31" s="342">
        <v>8.5000000000000006E-3</v>
      </c>
      <c r="AG31" s="343">
        <v>3.2571574509680227E-10</v>
      </c>
    </row>
    <row r="32" spans="1:35" ht="18">
      <c r="A32" s="337" t="s">
        <v>418</v>
      </c>
      <c r="B32" s="340">
        <v>271732.52987000003</v>
      </c>
      <c r="C32" s="341">
        <v>1.0012961436258876</v>
      </c>
      <c r="D32" s="340">
        <v>240516.40539999993</v>
      </c>
      <c r="E32" s="341">
        <v>1.0229739469332169</v>
      </c>
      <c r="F32" s="340">
        <v>432392.33825000009</v>
      </c>
      <c r="G32" s="341">
        <v>1.000662571742778</v>
      </c>
      <c r="H32" s="340">
        <v>199902.65753000003</v>
      </c>
      <c r="I32" s="341">
        <v>1.0069311077594776</v>
      </c>
      <c r="J32" s="340">
        <v>1144543.93105</v>
      </c>
      <c r="K32" s="341">
        <v>1.0065213185907231</v>
      </c>
      <c r="L32" s="340">
        <v>8604482.2604899984</v>
      </c>
      <c r="M32" s="341">
        <v>1.0013431656259704</v>
      </c>
      <c r="N32" s="340">
        <v>3869555.3665399989</v>
      </c>
      <c r="O32" s="341">
        <v>1.0018250211170325</v>
      </c>
      <c r="P32" s="340">
        <v>4366461.1655599996</v>
      </c>
      <c r="Q32" s="341">
        <v>1.0005878957532117</v>
      </c>
      <c r="R32" s="340">
        <v>6473213.2434099987</v>
      </c>
      <c r="S32" s="341">
        <v>1.0009262145000737</v>
      </c>
      <c r="T32" s="340">
        <v>23313712.035999995</v>
      </c>
      <c r="U32" s="341">
        <v>1.0011657558199814</v>
      </c>
      <c r="V32" s="340">
        <v>667666.39478000009</v>
      </c>
      <c r="W32" s="341">
        <v>1.0035693252658446</v>
      </c>
      <c r="X32" s="340">
        <v>199602.80714999998</v>
      </c>
      <c r="Y32" s="341">
        <v>1.0053713350869269</v>
      </c>
      <c r="Z32" s="340">
        <v>300511.75525999995</v>
      </c>
      <c r="AA32" s="341">
        <v>1.0041404746991009</v>
      </c>
      <c r="AB32" s="340">
        <v>512218.24308000004</v>
      </c>
      <c r="AC32" s="341">
        <v>1.0051781137885083</v>
      </c>
      <c r="AD32" s="340">
        <v>1679999.2002699999</v>
      </c>
      <c r="AE32" s="341">
        <v>1.0043755161857553</v>
      </c>
      <c r="AF32" s="340">
        <v>26138255.167319994</v>
      </c>
      <c r="AG32" s="341">
        <v>1.00160485380635</v>
      </c>
    </row>
    <row r="33" spans="1:33" ht="18">
      <c r="A33" s="337" t="s">
        <v>533</v>
      </c>
      <c r="B33" s="340">
        <v>351.74847</v>
      </c>
      <c r="C33" s="341">
        <v>1.2961436258875773E-3</v>
      </c>
      <c r="D33" s="340">
        <v>5401.5169699999997</v>
      </c>
      <c r="E33" s="341">
        <v>2.297394693321677E-2</v>
      </c>
      <c r="F33" s="340">
        <v>286.30124999999998</v>
      </c>
      <c r="G33" s="341">
        <v>6.6257174277803475E-4</v>
      </c>
      <c r="H33" s="340">
        <v>1376.0095900000001</v>
      </c>
      <c r="I33" s="341">
        <v>6.9311077594775405E-3</v>
      </c>
      <c r="J33" s="340">
        <v>7415.5762799999993</v>
      </c>
      <c r="K33" s="341">
        <v>6.5213185907231222E-3</v>
      </c>
      <c r="L33" s="340">
        <v>11541.742330000001</v>
      </c>
      <c r="M33" s="341">
        <v>1.3431656259703085E-3</v>
      </c>
      <c r="N33" s="340">
        <v>7049.1553999999996</v>
      </c>
      <c r="O33" s="341">
        <v>1.82502111703258E-3</v>
      </c>
      <c r="P33" s="340">
        <v>2565.5157200000003</v>
      </c>
      <c r="Q33" s="341">
        <v>5.8789575321171214E-4</v>
      </c>
      <c r="R33" s="340">
        <v>5990.0359100000005</v>
      </c>
      <c r="S33" s="341">
        <v>9.2621450007375537E-4</v>
      </c>
      <c r="T33" s="340">
        <v>27146.449359999999</v>
      </c>
      <c r="U33" s="341">
        <v>1.1657558199812215E-3</v>
      </c>
      <c r="V33" s="340">
        <v>2374.64266</v>
      </c>
      <c r="W33" s="341">
        <v>3.5693252658446917E-3</v>
      </c>
      <c r="X33" s="340">
        <v>1066.40554</v>
      </c>
      <c r="Y33" s="341">
        <v>5.3713350869268837E-3</v>
      </c>
      <c r="Z33" s="340">
        <v>1239.1307300000001</v>
      </c>
      <c r="AA33" s="341">
        <v>4.1404746991009402E-3</v>
      </c>
      <c r="AB33" s="340">
        <v>2638.6610599999995</v>
      </c>
      <c r="AC33" s="341">
        <v>5.1781137885081848E-3</v>
      </c>
      <c r="AD33" s="340">
        <v>7318.8399899999995</v>
      </c>
      <c r="AE33" s="341">
        <v>4.3755161857552119E-3</v>
      </c>
      <c r="AF33" s="340">
        <v>41880.86563</v>
      </c>
      <c r="AG33" s="341">
        <v>1.6048538063499422E-3</v>
      </c>
    </row>
    <row r="34" spans="1:33" ht="22.5" customHeight="1">
      <c r="A34" s="834" t="s">
        <v>420</v>
      </c>
      <c r="B34" s="835">
        <v>271380.78139999998</v>
      </c>
      <c r="C34" s="836">
        <v>1</v>
      </c>
      <c r="D34" s="835">
        <v>235114.8884299999</v>
      </c>
      <c r="E34" s="836">
        <v>1</v>
      </c>
      <c r="F34" s="897">
        <v>432106.03700000007</v>
      </c>
      <c r="G34" s="836">
        <v>1</v>
      </c>
      <c r="H34" s="835">
        <v>198526.64794000002</v>
      </c>
      <c r="I34" s="836">
        <v>1</v>
      </c>
      <c r="J34" s="835">
        <v>1137128.3547700001</v>
      </c>
      <c r="K34" s="836">
        <v>1</v>
      </c>
      <c r="L34" s="835">
        <v>8592940.5181599986</v>
      </c>
      <c r="M34" s="836">
        <v>1</v>
      </c>
      <c r="N34" s="835">
        <v>3862506.2111399989</v>
      </c>
      <c r="O34" s="836">
        <v>1</v>
      </c>
      <c r="P34" s="897">
        <v>4363895.6498399992</v>
      </c>
      <c r="Q34" s="836">
        <v>1</v>
      </c>
      <c r="R34" s="835">
        <v>6467223.2074999986</v>
      </c>
      <c r="S34" s="836">
        <v>1</v>
      </c>
      <c r="T34" s="835">
        <v>23286565.586639997</v>
      </c>
      <c r="U34" s="836">
        <v>1</v>
      </c>
      <c r="V34" s="835">
        <v>665291.75212000008</v>
      </c>
      <c r="W34" s="836">
        <v>1</v>
      </c>
      <c r="X34" s="835">
        <v>198536.40160999997</v>
      </c>
      <c r="Y34" s="836">
        <v>1</v>
      </c>
      <c r="Z34" s="897">
        <v>299272.62452999991</v>
      </c>
      <c r="AA34" s="836">
        <v>1</v>
      </c>
      <c r="AB34" s="835">
        <v>509579.58202000003</v>
      </c>
      <c r="AC34" s="836">
        <v>1</v>
      </c>
      <c r="AD34" s="835">
        <v>1672680.3602800001</v>
      </c>
      <c r="AE34" s="836">
        <v>1</v>
      </c>
      <c r="AF34" s="835">
        <v>26096374.301689997</v>
      </c>
      <c r="AG34" s="836">
        <v>1</v>
      </c>
    </row>
    <row r="35" spans="1:33" ht="19.5">
      <c r="A35" s="346" t="s">
        <v>421</v>
      </c>
      <c r="B35" s="342">
        <v>-97.667320000000004</v>
      </c>
      <c r="C35" s="343">
        <v>-3.5989033378175693E-4</v>
      </c>
      <c r="D35" s="342">
        <v>667.40454</v>
      </c>
      <c r="E35" s="343">
        <v>2.8386315492678997E-3</v>
      </c>
      <c r="F35" s="342">
        <v>-24.707640000000016</v>
      </c>
      <c r="G35" s="343">
        <v>-5.7179576040035769E-5</v>
      </c>
      <c r="H35" s="342">
        <v>0</v>
      </c>
      <c r="I35" s="343">
        <v>0</v>
      </c>
      <c r="J35" s="342">
        <v>545.02958000000001</v>
      </c>
      <c r="K35" s="343">
        <v>4.7930348206842472E-4</v>
      </c>
      <c r="L35" s="342">
        <v>-5580.8868000000002</v>
      </c>
      <c r="M35" s="343">
        <v>-6.4947345884747642E-4</v>
      </c>
      <c r="N35" s="342">
        <v>4688.3289100000011</v>
      </c>
      <c r="O35" s="343">
        <v>1.2138048856667766E-3</v>
      </c>
      <c r="P35" s="342">
        <v>-38.778349999999996</v>
      </c>
      <c r="Q35" s="343">
        <v>-8.8861771938615895E-6</v>
      </c>
      <c r="R35" s="342">
        <v>0</v>
      </c>
      <c r="S35" s="343">
        <v>0</v>
      </c>
      <c r="T35" s="342">
        <v>-931.33623999999918</v>
      </c>
      <c r="U35" s="339">
        <v>-3.9994572687624079E-5</v>
      </c>
      <c r="V35" s="342">
        <v>0</v>
      </c>
      <c r="W35" s="343">
        <v>0</v>
      </c>
      <c r="X35" s="342">
        <v>0</v>
      </c>
      <c r="Y35" s="343">
        <v>0</v>
      </c>
      <c r="Z35" s="342">
        <v>0</v>
      </c>
      <c r="AA35" s="343">
        <v>0</v>
      </c>
      <c r="AB35" s="342">
        <v>0</v>
      </c>
      <c r="AC35" s="343">
        <v>0</v>
      </c>
      <c r="AD35" s="342">
        <v>0</v>
      </c>
      <c r="AE35" s="343">
        <v>0</v>
      </c>
      <c r="AF35" s="342">
        <v>-386.30665999999917</v>
      </c>
      <c r="AG35" s="343">
        <v>-1.4803077835030195E-5</v>
      </c>
    </row>
    <row r="36" spans="1:33" ht="28.5">
      <c r="A36" s="346" t="s">
        <v>422</v>
      </c>
      <c r="B36" s="342">
        <v>0</v>
      </c>
      <c r="C36" s="343">
        <v>0</v>
      </c>
      <c r="D36" s="342">
        <v>0</v>
      </c>
      <c r="E36" s="343">
        <v>0</v>
      </c>
      <c r="F36" s="342">
        <v>0</v>
      </c>
      <c r="G36" s="343">
        <v>0</v>
      </c>
      <c r="H36" s="342">
        <v>0</v>
      </c>
      <c r="I36" s="343">
        <v>0</v>
      </c>
      <c r="J36" s="342">
        <v>0</v>
      </c>
      <c r="K36" s="343">
        <v>0</v>
      </c>
      <c r="L36" s="342">
        <v>0</v>
      </c>
      <c r="M36" s="343">
        <v>0</v>
      </c>
      <c r="N36" s="342">
        <v>0</v>
      </c>
      <c r="O36" s="343">
        <v>0</v>
      </c>
      <c r="P36" s="342">
        <v>0</v>
      </c>
      <c r="Q36" s="343">
        <v>0</v>
      </c>
      <c r="R36" s="342">
        <v>0</v>
      </c>
      <c r="S36" s="343">
        <v>0</v>
      </c>
      <c r="T36" s="342">
        <v>0</v>
      </c>
      <c r="U36" s="339">
        <v>0</v>
      </c>
      <c r="V36" s="342">
        <v>0</v>
      </c>
      <c r="W36" s="343">
        <v>0</v>
      </c>
      <c r="X36" s="342">
        <v>0</v>
      </c>
      <c r="Y36" s="343">
        <v>0</v>
      </c>
      <c r="Z36" s="342">
        <v>0</v>
      </c>
      <c r="AA36" s="343">
        <v>0</v>
      </c>
      <c r="AB36" s="342">
        <v>0</v>
      </c>
      <c r="AC36" s="343">
        <v>0</v>
      </c>
      <c r="AD36" s="342">
        <v>0</v>
      </c>
      <c r="AE36" s="343">
        <v>0</v>
      </c>
      <c r="AF36" s="342">
        <v>0</v>
      </c>
      <c r="AG36" s="339">
        <v>0</v>
      </c>
    </row>
    <row r="37" spans="1:33" ht="12.75" customHeight="1">
      <c r="A37" s="22" t="s">
        <v>534</v>
      </c>
    </row>
    <row r="38" spans="1:33" ht="12.75" customHeight="1">
      <c r="A38" s="22"/>
    </row>
    <row r="39" spans="1:33" ht="12.75" customHeight="1">
      <c r="A39" s="571" t="s">
        <v>81</v>
      </c>
      <c r="L39" s="117"/>
    </row>
    <row r="40" spans="1:33" ht="12.75" customHeight="1"/>
    <row r="41" spans="1:33" ht="12.75" customHeight="1"/>
    <row r="42" spans="1:33" ht="12.75" customHeight="1"/>
    <row r="43" spans="1:33" ht="12.75" customHeight="1">
      <c r="F43" s="117"/>
      <c r="P43" s="117"/>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9"/>
      <c r="Q51" s="179"/>
      <c r="R51" s="179"/>
    </row>
    <row r="52" spans="16:33" ht="12.75" customHeight="1">
      <c r="P52" s="179"/>
      <c r="Q52" s="179"/>
      <c r="R52" s="179"/>
      <c r="AG52" s="27" t="s">
        <v>760</v>
      </c>
    </row>
    <row r="53" spans="16:33" ht="12.75" customHeight="1">
      <c r="P53" s="908"/>
      <c r="Q53" s="909"/>
      <c r="R53" s="179"/>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1" t="s">
        <v>620</v>
      </c>
      <c r="J1" s="122" t="str">
        <f>Naslovnica!A20</f>
        <v>Listopad 2025.</v>
      </c>
    </row>
    <row r="2" spans="1:17" ht="12.75" customHeight="1">
      <c r="A2" s="488" t="s">
        <v>863</v>
      </c>
      <c r="I2" s="479"/>
      <c r="J2" s="490" t="str">
        <f>Naslovnica!A24</f>
        <v>October 2025</v>
      </c>
    </row>
    <row r="3" spans="1:17" ht="12.75" customHeight="1"/>
    <row r="4" spans="1:17" ht="33.75">
      <c r="A4" s="803" t="s">
        <v>518</v>
      </c>
      <c r="B4" s="804" t="s">
        <v>33</v>
      </c>
      <c r="C4" s="804" t="s">
        <v>34</v>
      </c>
      <c r="D4" s="804" t="s">
        <v>198</v>
      </c>
      <c r="E4" s="804" t="s">
        <v>199</v>
      </c>
      <c r="F4" s="804" t="s">
        <v>35</v>
      </c>
      <c r="G4" s="804" t="s">
        <v>36</v>
      </c>
      <c r="H4" s="804" t="s">
        <v>37</v>
      </c>
      <c r="I4" s="804" t="s">
        <v>38</v>
      </c>
      <c r="J4" s="804" t="s">
        <v>399</v>
      </c>
      <c r="N4" s="997"/>
    </row>
    <row r="5" spans="1:17" ht="21.75">
      <c r="A5" s="653" t="s">
        <v>519</v>
      </c>
      <c r="B5" s="654">
        <v>59522</v>
      </c>
      <c r="C5" s="654">
        <v>119875</v>
      </c>
      <c r="D5" s="654">
        <v>7190</v>
      </c>
      <c r="E5" s="654">
        <v>3475</v>
      </c>
      <c r="F5" s="654">
        <v>39258</v>
      </c>
      <c r="G5" s="654">
        <v>42021</v>
      </c>
      <c r="H5" s="654">
        <v>53423</v>
      </c>
      <c r="I5" s="654">
        <v>110387</v>
      </c>
      <c r="J5" s="654">
        <v>435151</v>
      </c>
      <c r="K5" s="51"/>
    </row>
    <row r="6" spans="1:17" ht="22.5">
      <c r="A6" s="686" t="s">
        <v>520</v>
      </c>
      <c r="B6" s="347">
        <v>0.1367847023217228</v>
      </c>
      <c r="C6" s="347">
        <v>0.27547908656994929</v>
      </c>
      <c r="D6" s="347">
        <v>1.6523000062047426E-2</v>
      </c>
      <c r="E6" s="347">
        <v>7.9857336878462887E-3</v>
      </c>
      <c r="F6" s="347">
        <v>9.021695917049484E-2</v>
      </c>
      <c r="G6" s="347">
        <v>9.6566479222155069E-2</v>
      </c>
      <c r="H6" s="347">
        <v>0.12276887792973014</v>
      </c>
      <c r="I6" s="347">
        <v>0.25367516103605414</v>
      </c>
      <c r="J6" s="347">
        <v>1</v>
      </c>
      <c r="K6" s="51"/>
    </row>
    <row r="7" spans="1:17" ht="21.75">
      <c r="A7" s="767" t="s">
        <v>852</v>
      </c>
      <c r="B7" s="768">
        <v>337</v>
      </c>
      <c r="C7" s="768">
        <v>704</v>
      </c>
      <c r="D7" s="768">
        <v>88</v>
      </c>
      <c r="E7" s="768">
        <v>38</v>
      </c>
      <c r="F7" s="768">
        <v>156</v>
      </c>
      <c r="G7" s="768">
        <v>801</v>
      </c>
      <c r="H7" s="768">
        <v>392</v>
      </c>
      <c r="I7" s="768">
        <v>524</v>
      </c>
      <c r="J7" s="768">
        <v>3040</v>
      </c>
      <c r="K7" s="51"/>
    </row>
    <row r="8" spans="1:17" ht="22.5">
      <c r="A8" s="77" t="s">
        <v>521</v>
      </c>
      <c r="B8" s="199">
        <v>151</v>
      </c>
      <c r="C8" s="199">
        <v>24</v>
      </c>
      <c r="D8" s="199">
        <v>3</v>
      </c>
      <c r="E8" s="199">
        <v>3</v>
      </c>
      <c r="F8" s="199">
        <v>35</v>
      </c>
      <c r="G8" s="199">
        <v>5</v>
      </c>
      <c r="H8" s="199">
        <v>84</v>
      </c>
      <c r="I8" s="199">
        <v>110</v>
      </c>
      <c r="J8" s="199">
        <v>415</v>
      </c>
      <c r="K8" s="51"/>
    </row>
    <row r="9" spans="1:17" ht="22.5">
      <c r="A9" s="686" t="s">
        <v>604</v>
      </c>
      <c r="B9" s="200">
        <v>26</v>
      </c>
      <c r="C9" s="200">
        <v>10</v>
      </c>
      <c r="D9" s="200">
        <v>1</v>
      </c>
      <c r="E9" s="200">
        <v>1</v>
      </c>
      <c r="F9" s="200">
        <v>4</v>
      </c>
      <c r="G9" s="200">
        <v>9</v>
      </c>
      <c r="H9" s="200">
        <v>16</v>
      </c>
      <c r="I9" s="200">
        <v>15</v>
      </c>
      <c r="J9" s="200">
        <v>82</v>
      </c>
    </row>
    <row r="10" spans="1:17" ht="22.5">
      <c r="A10" s="686" t="s">
        <v>762</v>
      </c>
      <c r="B10" s="200">
        <v>21</v>
      </c>
      <c r="C10" s="200">
        <v>114</v>
      </c>
      <c r="D10" s="200">
        <v>0</v>
      </c>
      <c r="E10" s="200">
        <v>2</v>
      </c>
      <c r="F10" s="200">
        <v>6</v>
      </c>
      <c r="G10" s="200">
        <v>20</v>
      </c>
      <c r="H10" s="200">
        <v>28</v>
      </c>
      <c r="I10" s="200">
        <v>12</v>
      </c>
      <c r="J10" s="200">
        <v>203</v>
      </c>
    </row>
    <row r="11" spans="1:17" ht="32.25">
      <c r="A11" s="767" t="s">
        <v>853</v>
      </c>
      <c r="B11" s="768">
        <v>198</v>
      </c>
      <c r="C11" s="768">
        <v>148</v>
      </c>
      <c r="D11" s="768">
        <v>4</v>
      </c>
      <c r="E11" s="768">
        <v>6</v>
      </c>
      <c r="F11" s="768">
        <v>45</v>
      </c>
      <c r="G11" s="768">
        <v>34</v>
      </c>
      <c r="H11" s="768">
        <v>128</v>
      </c>
      <c r="I11" s="768">
        <v>137</v>
      </c>
      <c r="J11" s="768">
        <v>700</v>
      </c>
      <c r="M11" s="243"/>
      <c r="N11" s="243"/>
      <c r="O11" s="243"/>
      <c r="P11" s="243"/>
      <c r="Q11" s="243"/>
    </row>
    <row r="12" spans="1:17" ht="21.75">
      <c r="A12" s="653" t="s">
        <v>522</v>
      </c>
      <c r="B12" s="654">
        <v>59661</v>
      </c>
      <c r="C12" s="654">
        <v>120431</v>
      </c>
      <c r="D12" s="654">
        <v>7274</v>
      </c>
      <c r="E12" s="654">
        <v>3507</v>
      </c>
      <c r="F12" s="654">
        <v>39369</v>
      </c>
      <c r="G12" s="654">
        <v>42788</v>
      </c>
      <c r="H12" s="654">
        <v>53687</v>
      </c>
      <c r="I12" s="654">
        <v>110774</v>
      </c>
      <c r="J12" s="654">
        <v>437491</v>
      </c>
      <c r="M12" s="243"/>
      <c r="N12" s="243"/>
      <c r="O12" s="243"/>
      <c r="P12" s="243"/>
      <c r="Q12" s="243"/>
    </row>
    <row r="13" spans="1:17" s="243" customFormat="1" ht="22.5">
      <c r="A13" s="988" t="s">
        <v>607</v>
      </c>
      <c r="B13" s="989">
        <v>139</v>
      </c>
      <c r="C13" s="989">
        <v>556</v>
      </c>
      <c r="D13" s="989">
        <v>84</v>
      </c>
      <c r="E13" s="989">
        <v>32</v>
      </c>
      <c r="F13" s="989">
        <v>111</v>
      </c>
      <c r="G13" s="989">
        <v>767</v>
      </c>
      <c r="H13" s="989">
        <v>264</v>
      </c>
      <c r="I13" s="989">
        <v>387</v>
      </c>
      <c r="J13" s="989">
        <v>2340</v>
      </c>
    </row>
    <row r="14" spans="1:17" s="243" customFormat="1" ht="22.5">
      <c r="A14" s="824" t="s">
        <v>1160</v>
      </c>
      <c r="B14" s="990">
        <v>2.3352709922381809E-3</v>
      </c>
      <c r="C14" s="990">
        <v>4.6381647549531557E-3</v>
      </c>
      <c r="D14" s="990">
        <v>1.1682892906815123E-2</v>
      </c>
      <c r="E14" s="990">
        <v>9.2086330935252647E-3</v>
      </c>
      <c r="F14" s="990">
        <v>2.8274491823323533E-3</v>
      </c>
      <c r="G14" s="990">
        <v>1.8252778372718437E-2</v>
      </c>
      <c r="H14" s="990">
        <v>4.9416917806937022E-3</v>
      </c>
      <c r="I14" s="990">
        <v>3.5058476088669632E-3</v>
      </c>
      <c r="J14" s="990">
        <v>5.3774436919598045E-3</v>
      </c>
    </row>
    <row r="15" spans="1:17" ht="21.75" customHeight="1">
      <c r="A15" s="686" t="s">
        <v>523</v>
      </c>
      <c r="B15" s="347">
        <v>0.13637080534228133</v>
      </c>
      <c r="C15" s="347">
        <v>0.27527651997412517</v>
      </c>
      <c r="D15" s="347">
        <v>1.6626627747770812E-2</v>
      </c>
      <c r="E15" s="347">
        <v>8.0161649039637382E-3</v>
      </c>
      <c r="F15" s="347">
        <v>8.9988136898816198E-2</v>
      </c>
      <c r="G15" s="347">
        <v>9.7803154807756046E-2</v>
      </c>
      <c r="H15" s="347">
        <v>0.12271566729372718</v>
      </c>
      <c r="I15" s="347">
        <v>0.2532029230315595</v>
      </c>
      <c r="J15" s="347">
        <v>1</v>
      </c>
      <c r="M15" s="243"/>
      <c r="N15" s="243"/>
      <c r="O15" s="243"/>
      <c r="P15" s="243"/>
      <c r="Q15" s="243"/>
    </row>
    <row r="16" spans="1:17" ht="12.75" customHeight="1">
      <c r="A16" s="21" t="s">
        <v>871</v>
      </c>
      <c r="M16" s="243"/>
      <c r="N16" s="243"/>
      <c r="O16" s="243"/>
      <c r="P16" s="243"/>
      <c r="Q16" s="243"/>
    </row>
    <row r="17" spans="1:10" ht="12.75" customHeight="1">
      <c r="A17" s="28" t="s">
        <v>524</v>
      </c>
    </row>
    <row r="18" spans="1:10" ht="12.75" customHeight="1"/>
    <row r="19" spans="1:10" ht="12.75" customHeight="1"/>
    <row r="20" spans="1:10">
      <c r="A20" s="121" t="s">
        <v>622</v>
      </c>
      <c r="B20" s="243"/>
      <c r="C20" s="243"/>
      <c r="D20" s="243"/>
      <c r="E20" s="243"/>
      <c r="F20" s="243"/>
      <c r="G20" s="692"/>
      <c r="H20" s="692" t="s">
        <v>43</v>
      </c>
      <c r="I20" s="263"/>
      <c r="J20" s="655" t="s">
        <v>1697</v>
      </c>
    </row>
    <row r="21" spans="1:10">
      <c r="A21" s="488" t="s">
        <v>621</v>
      </c>
      <c r="B21" s="243"/>
      <c r="C21" s="243"/>
      <c r="D21" s="243"/>
      <c r="E21" s="243"/>
      <c r="F21" s="243"/>
      <c r="G21" s="502"/>
      <c r="H21" s="502" t="s">
        <v>44</v>
      </c>
      <c r="I21" s="656"/>
      <c r="J21" s="490" t="s">
        <v>1698</v>
      </c>
    </row>
    <row r="22" spans="1:10">
      <c r="A22" s="243"/>
      <c r="B22" s="243"/>
      <c r="C22" s="243"/>
      <c r="D22" s="243"/>
      <c r="E22" s="243"/>
      <c r="F22" s="243"/>
      <c r="G22" s="243"/>
      <c r="H22" s="243"/>
      <c r="I22" s="243"/>
      <c r="J22" s="243"/>
    </row>
    <row r="23" spans="1:10" ht="24" customHeight="1">
      <c r="A23" s="663"/>
      <c r="B23" s="664"/>
      <c r="C23" s="664" t="s">
        <v>1686</v>
      </c>
      <c r="D23" s="664"/>
      <c r="E23" s="1180" t="s">
        <v>595</v>
      </c>
      <c r="F23" s="1183"/>
      <c r="G23" s="1183"/>
      <c r="H23" s="1184"/>
      <c r="I23" s="1185"/>
      <c r="J23" s="1185"/>
    </row>
    <row r="24" spans="1:10" ht="23.25">
      <c r="A24" s="663"/>
      <c r="B24" s="665"/>
      <c r="C24" s="666" t="s">
        <v>1687</v>
      </c>
      <c r="D24" s="665"/>
      <c r="E24" s="1186" t="s">
        <v>505</v>
      </c>
      <c r="F24" s="1186"/>
      <c r="G24" s="985" t="s">
        <v>506</v>
      </c>
      <c r="H24" s="1187"/>
      <c r="I24" s="1187"/>
      <c r="J24" s="286"/>
    </row>
    <row r="25" spans="1:10" ht="21.75">
      <c r="A25" s="683" t="s">
        <v>507</v>
      </c>
      <c r="B25" s="683" t="s">
        <v>508</v>
      </c>
      <c r="C25" s="683" t="s">
        <v>509</v>
      </c>
      <c r="D25" s="683" t="s">
        <v>510</v>
      </c>
      <c r="E25" s="683" t="s">
        <v>508</v>
      </c>
      <c r="F25" s="683" t="s">
        <v>509</v>
      </c>
      <c r="G25" s="985" t="s">
        <v>510</v>
      </c>
      <c r="H25" s="287"/>
      <c r="I25" s="287"/>
      <c r="J25" s="287"/>
    </row>
    <row r="26" spans="1:10">
      <c r="A26" s="76" t="s">
        <v>6</v>
      </c>
      <c r="B26" s="348">
        <v>1210</v>
      </c>
      <c r="C26" s="348">
        <v>1198</v>
      </c>
      <c r="D26" s="348">
        <v>2408</v>
      </c>
      <c r="E26" s="348">
        <v>19</v>
      </c>
      <c r="F26" s="348">
        <v>37</v>
      </c>
      <c r="G26" s="347">
        <v>2.3809523809523725E-2</v>
      </c>
      <c r="H26" s="288"/>
      <c r="I26" s="288"/>
      <c r="J26" s="289"/>
    </row>
    <row r="27" spans="1:10">
      <c r="A27" s="76" t="s">
        <v>7</v>
      </c>
      <c r="B27" s="348">
        <v>7135</v>
      </c>
      <c r="C27" s="348">
        <v>4207</v>
      </c>
      <c r="D27" s="348">
        <v>11342</v>
      </c>
      <c r="E27" s="348">
        <v>247</v>
      </c>
      <c r="F27" s="348">
        <v>139</v>
      </c>
      <c r="G27" s="347">
        <v>3.5231836436655728E-2</v>
      </c>
      <c r="H27" s="288"/>
      <c r="I27" s="288"/>
      <c r="J27" s="289"/>
    </row>
    <row r="28" spans="1:10">
      <c r="A28" s="76" t="s">
        <v>8</v>
      </c>
      <c r="B28" s="348">
        <v>14880</v>
      </c>
      <c r="C28" s="348">
        <v>10785</v>
      </c>
      <c r="D28" s="348">
        <v>25665</v>
      </c>
      <c r="E28" s="348">
        <v>280</v>
      </c>
      <c r="F28" s="348">
        <v>267</v>
      </c>
      <c r="G28" s="347">
        <v>2.1777211561430088E-2</v>
      </c>
      <c r="H28" s="288"/>
      <c r="I28" s="288"/>
      <c r="J28" s="289"/>
    </row>
    <row r="29" spans="1:10">
      <c r="A29" s="76" t="s">
        <v>9</v>
      </c>
      <c r="B29" s="348">
        <v>20264</v>
      </c>
      <c r="C29" s="348">
        <v>14918</v>
      </c>
      <c r="D29" s="348">
        <v>35182</v>
      </c>
      <c r="E29" s="348">
        <v>128</v>
      </c>
      <c r="F29" s="348">
        <v>271</v>
      </c>
      <c r="G29" s="347">
        <v>1.1471120949889224E-2</v>
      </c>
      <c r="H29" s="288"/>
      <c r="I29" s="288"/>
      <c r="J29" s="289"/>
    </row>
    <row r="30" spans="1:10">
      <c r="A30" s="76" t="s">
        <v>10</v>
      </c>
      <c r="B30" s="348">
        <v>26855</v>
      </c>
      <c r="C30" s="348">
        <v>21256</v>
      </c>
      <c r="D30" s="348">
        <v>48111</v>
      </c>
      <c r="E30" s="348">
        <v>156</v>
      </c>
      <c r="F30" s="348">
        <v>188</v>
      </c>
      <c r="G30" s="347">
        <v>7.2016245525152733E-3</v>
      </c>
      <c r="H30" s="288"/>
      <c r="I30" s="288"/>
      <c r="J30" s="289"/>
    </row>
    <row r="31" spans="1:10">
      <c r="A31" s="76" t="s">
        <v>11</v>
      </c>
      <c r="B31" s="348">
        <v>32804</v>
      </c>
      <c r="C31" s="348">
        <v>28214</v>
      </c>
      <c r="D31" s="348">
        <v>61018</v>
      </c>
      <c r="E31" s="348">
        <v>386</v>
      </c>
      <c r="F31" s="348">
        <v>148</v>
      </c>
      <c r="G31" s="347">
        <v>8.8287811652667525E-3</v>
      </c>
      <c r="H31" s="288"/>
      <c r="I31" s="288"/>
      <c r="J31" s="289"/>
    </row>
    <row r="32" spans="1:10">
      <c r="A32" s="76" t="s">
        <v>12</v>
      </c>
      <c r="B32" s="348">
        <v>32855</v>
      </c>
      <c r="C32" s="348">
        <v>31602</v>
      </c>
      <c r="D32" s="348">
        <v>64457</v>
      </c>
      <c r="E32" s="348">
        <v>357</v>
      </c>
      <c r="F32" s="348">
        <v>467</v>
      </c>
      <c r="G32" s="347">
        <v>1.2949255889239897E-2</v>
      </c>
      <c r="H32" s="288"/>
      <c r="I32" s="288"/>
      <c r="J32" s="289"/>
    </row>
    <row r="33" spans="1:10">
      <c r="A33" s="76" t="s">
        <v>39</v>
      </c>
      <c r="B33" s="348">
        <v>51259</v>
      </c>
      <c r="C33" s="348">
        <v>56132</v>
      </c>
      <c r="D33" s="348">
        <v>107391</v>
      </c>
      <c r="E33" s="348">
        <v>589</v>
      </c>
      <c r="F33" s="348">
        <v>624</v>
      </c>
      <c r="G33" s="347">
        <v>1.1424212172012949E-2</v>
      </c>
      <c r="H33" s="288"/>
      <c r="I33" s="288"/>
      <c r="J33" s="289"/>
    </row>
    <row r="34" spans="1:10">
      <c r="A34" s="76" t="s">
        <v>40</v>
      </c>
      <c r="B34" s="348">
        <v>28191</v>
      </c>
      <c r="C34" s="348">
        <v>30256</v>
      </c>
      <c r="D34" s="348">
        <v>58447</v>
      </c>
      <c r="E34" s="348">
        <v>443</v>
      </c>
      <c r="F34" s="348">
        <v>486</v>
      </c>
      <c r="G34" s="347">
        <v>1.6151465628151174E-2</v>
      </c>
      <c r="H34" s="288"/>
      <c r="I34" s="288"/>
      <c r="J34" s="289"/>
    </row>
    <row r="35" spans="1:10">
      <c r="A35" s="76" t="s">
        <v>41</v>
      </c>
      <c r="B35" s="348">
        <v>8761</v>
      </c>
      <c r="C35" s="348">
        <v>10603</v>
      </c>
      <c r="D35" s="348">
        <v>19364</v>
      </c>
      <c r="E35" s="348">
        <v>181</v>
      </c>
      <c r="F35" s="348">
        <v>169</v>
      </c>
      <c r="G35" s="347">
        <v>1.8407489218470685E-2</v>
      </c>
      <c r="H35" s="288"/>
      <c r="I35" s="288"/>
      <c r="J35" s="289"/>
    </row>
    <row r="36" spans="1:10">
      <c r="A36" s="76" t="s">
        <v>42</v>
      </c>
      <c r="B36" s="348">
        <v>754</v>
      </c>
      <c r="C36" s="348">
        <v>991</v>
      </c>
      <c r="D36" s="348">
        <v>1745</v>
      </c>
      <c r="E36" s="348">
        <v>6</v>
      </c>
      <c r="F36" s="348">
        <v>8</v>
      </c>
      <c r="G36" s="347">
        <v>8.0878105141537482E-3</v>
      </c>
      <c r="H36" s="288"/>
      <c r="I36" s="288"/>
      <c r="J36" s="289"/>
    </row>
    <row r="37" spans="1:10" ht="24">
      <c r="A37" s="898" t="s">
        <v>511</v>
      </c>
      <c r="B37" s="828">
        <v>224968</v>
      </c>
      <c r="C37" s="828">
        <v>210162</v>
      </c>
      <c r="D37" s="828">
        <v>435130</v>
      </c>
      <c r="E37" s="828">
        <v>2792</v>
      </c>
      <c r="F37" s="828">
        <v>2804</v>
      </c>
      <c r="G37" s="991">
        <v>1.3028072282985637E-2</v>
      </c>
      <c r="H37" s="290"/>
      <c r="I37" s="290"/>
      <c r="J37" s="291"/>
    </row>
    <row r="38" spans="1:10">
      <c r="A38" s="21" t="s">
        <v>871</v>
      </c>
      <c r="B38" s="243"/>
      <c r="C38" s="243"/>
      <c r="D38" s="243"/>
      <c r="E38" s="243"/>
      <c r="F38" s="243"/>
      <c r="G38" s="243"/>
      <c r="H38" s="243"/>
      <c r="I38" s="243"/>
      <c r="J38" s="243"/>
    </row>
    <row r="39" spans="1:10">
      <c r="A39" s="243"/>
      <c r="B39" s="243"/>
      <c r="C39" s="243"/>
      <c r="D39" s="243"/>
      <c r="E39" s="243"/>
      <c r="F39" s="243"/>
      <c r="G39" s="243"/>
      <c r="H39" s="243"/>
      <c r="I39" s="243"/>
      <c r="J39" s="243"/>
    </row>
    <row r="40" spans="1:10" ht="12.75" customHeight="1">
      <c r="A40" s="571" t="s">
        <v>81</v>
      </c>
    </row>
    <row r="66" spans="10:10">
      <c r="J66" s="27" t="s">
        <v>761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5" t="s">
        <v>623</v>
      </c>
      <c r="I1" s="122" t="str">
        <f>Naslovnica!A20</f>
        <v>Listopad 2025.</v>
      </c>
    </row>
    <row r="2" spans="1:10">
      <c r="A2" s="514" t="s">
        <v>864</v>
      </c>
      <c r="I2" s="490" t="str">
        <f>Naslovnica!A24</f>
        <v>October 2025</v>
      </c>
    </row>
    <row r="3" spans="1:10" ht="12.75" customHeight="1"/>
    <row r="4" spans="1:10" ht="12.75" customHeight="1">
      <c r="F4" s="285"/>
      <c r="I4" s="13" t="s">
        <v>1270</v>
      </c>
    </row>
    <row r="5" spans="1:10" s="243" customFormat="1" ht="22.35" customHeight="1">
      <c r="A5" s="1188" t="s">
        <v>990</v>
      </c>
      <c r="B5" s="1190" t="s">
        <v>968</v>
      </c>
      <c r="C5" s="1190"/>
      <c r="D5" s="1190"/>
      <c r="E5" s="1190"/>
      <c r="F5" s="1191" t="s">
        <v>970</v>
      </c>
      <c r="G5" s="1192" t="s">
        <v>967</v>
      </c>
      <c r="H5" s="1188" t="s">
        <v>969</v>
      </c>
      <c r="I5" s="1188" t="s">
        <v>971</v>
      </c>
      <c r="J5" s="817"/>
    </row>
    <row r="6" spans="1:10" s="243" customFormat="1" ht="72">
      <c r="A6" s="1188"/>
      <c r="B6" s="818" t="s">
        <v>963</v>
      </c>
      <c r="C6" s="818" t="s">
        <v>964</v>
      </c>
      <c r="D6" s="818" t="s">
        <v>965</v>
      </c>
      <c r="E6" s="818" t="s">
        <v>966</v>
      </c>
      <c r="F6" s="1191"/>
      <c r="G6" s="1192"/>
      <c r="H6" s="1188"/>
      <c r="I6" s="1188"/>
      <c r="J6" s="817"/>
    </row>
    <row r="7" spans="1:10" s="243" customFormat="1">
      <c r="A7" s="815" t="s">
        <v>929</v>
      </c>
      <c r="B7" s="821">
        <v>0</v>
      </c>
      <c r="C7" s="821">
        <v>1277.7870600000001</v>
      </c>
      <c r="D7" s="821">
        <v>0</v>
      </c>
      <c r="E7" s="821">
        <v>985.70877000000007</v>
      </c>
      <c r="F7" s="822">
        <v>2263.4958300000003</v>
      </c>
      <c r="G7" s="823">
        <v>8.407390061341613E-2</v>
      </c>
      <c r="H7" s="822">
        <v>20024.311329999997</v>
      </c>
      <c r="I7" s="822">
        <v>262773.45734879957</v>
      </c>
    </row>
    <row r="8" spans="1:10" s="243" customFormat="1">
      <c r="A8" s="815" t="s">
        <v>930</v>
      </c>
      <c r="B8" s="821">
        <v>0</v>
      </c>
      <c r="C8" s="821">
        <v>2663.7394599999998</v>
      </c>
      <c r="D8" s="821">
        <v>0</v>
      </c>
      <c r="E8" s="821">
        <v>97.700199999999995</v>
      </c>
      <c r="F8" s="822">
        <v>2761.43966</v>
      </c>
      <c r="G8" s="823">
        <v>8.0989786758352E-2</v>
      </c>
      <c r="H8" s="822">
        <v>24606.348320000048</v>
      </c>
      <c r="I8" s="822">
        <v>410345.72034710826</v>
      </c>
    </row>
    <row r="9" spans="1:10" s="243" customFormat="1">
      <c r="A9" s="815" t="s">
        <v>198</v>
      </c>
      <c r="B9" s="821">
        <v>0</v>
      </c>
      <c r="C9" s="821">
        <v>229.77991</v>
      </c>
      <c r="D9" s="821">
        <v>0</v>
      </c>
      <c r="E9" s="821">
        <v>53.329699999999995</v>
      </c>
      <c r="F9" s="822">
        <v>283.10960999999998</v>
      </c>
      <c r="G9" s="823">
        <v>0.2338036518041009</v>
      </c>
      <c r="H9" s="822">
        <v>2645.0004900000004</v>
      </c>
      <c r="I9" s="822">
        <v>15473.111225689167</v>
      </c>
    </row>
    <row r="10" spans="1:10" s="243" customFormat="1">
      <c r="A10" s="815" t="s">
        <v>199</v>
      </c>
      <c r="B10" s="821">
        <v>0</v>
      </c>
      <c r="C10" s="821">
        <v>105.54546999999999</v>
      </c>
      <c r="D10" s="821">
        <v>0</v>
      </c>
      <c r="E10" s="821">
        <v>0</v>
      </c>
      <c r="F10" s="822">
        <v>105.54546999999999</v>
      </c>
      <c r="G10" s="823">
        <v>3.8675520176854938E-2</v>
      </c>
      <c r="H10" s="822">
        <v>969.83287999999993</v>
      </c>
      <c r="I10" s="822">
        <v>10956.387016543238</v>
      </c>
    </row>
    <row r="11" spans="1:10" s="243" customFormat="1">
      <c r="A11" s="815" t="s">
        <v>46</v>
      </c>
      <c r="B11" s="821">
        <v>0</v>
      </c>
      <c r="C11" s="821">
        <v>684.11018999999999</v>
      </c>
      <c r="D11" s="821">
        <v>0</v>
      </c>
      <c r="E11" s="821">
        <v>0</v>
      </c>
      <c r="F11" s="822">
        <v>684.11018999999999</v>
      </c>
      <c r="G11" s="823">
        <v>0.15415007779894885</v>
      </c>
      <c r="H11" s="822">
        <v>5660.9121099999902</v>
      </c>
      <c r="I11" s="822">
        <v>95145.257826708461</v>
      </c>
    </row>
    <row r="12" spans="1:10" s="243" customFormat="1">
      <c r="A12" s="815" t="s">
        <v>36</v>
      </c>
      <c r="B12" s="821">
        <v>0</v>
      </c>
      <c r="C12" s="821">
        <v>1183.01232</v>
      </c>
      <c r="D12" s="821">
        <v>0</v>
      </c>
      <c r="E12" s="821">
        <v>184.27338</v>
      </c>
      <c r="F12" s="822">
        <v>1367.2857000000001</v>
      </c>
      <c r="G12" s="823">
        <v>8.8595463886007364E-2</v>
      </c>
      <c r="H12" s="822">
        <v>11309.024000000005</v>
      </c>
      <c r="I12" s="822">
        <v>90307.20070963235</v>
      </c>
    </row>
    <row r="13" spans="1:10" s="243" customFormat="1">
      <c r="A13" s="815" t="s">
        <v>37</v>
      </c>
      <c r="B13" s="821">
        <v>0</v>
      </c>
      <c r="C13" s="821">
        <v>906.21001000000001</v>
      </c>
      <c r="D13" s="821">
        <v>0</v>
      </c>
      <c r="E13" s="821">
        <v>128.64930000000001</v>
      </c>
      <c r="F13" s="822">
        <v>1034.8593100000001</v>
      </c>
      <c r="G13" s="823">
        <v>3.63175435049925E-2</v>
      </c>
      <c r="H13" s="822">
        <v>10419.004639999999</v>
      </c>
      <c r="I13" s="822">
        <v>111192.82952995488</v>
      </c>
    </row>
    <row r="14" spans="1:10" s="243" customFormat="1">
      <c r="A14" s="349" t="s">
        <v>38</v>
      </c>
      <c r="B14" s="821">
        <v>0</v>
      </c>
      <c r="C14" s="821">
        <v>2270.6394799999998</v>
      </c>
      <c r="D14" s="821">
        <v>0</v>
      </c>
      <c r="E14" s="821">
        <v>4.3763399999999999</v>
      </c>
      <c r="F14" s="822">
        <v>2275.0158199999996</v>
      </c>
      <c r="G14" s="823">
        <v>-0.11416210424060602</v>
      </c>
      <c r="H14" s="822">
        <v>22502.999539999873</v>
      </c>
      <c r="I14" s="822">
        <v>398920.57830413763</v>
      </c>
    </row>
    <row r="15" spans="1:10" s="243" customFormat="1" ht="20.45" customHeight="1">
      <c r="A15" s="819" t="s">
        <v>931</v>
      </c>
      <c r="B15" s="820">
        <v>0</v>
      </c>
      <c r="C15" s="820">
        <v>9320.8238999999994</v>
      </c>
      <c r="D15" s="820">
        <v>0</v>
      </c>
      <c r="E15" s="820">
        <v>1454.0376900000001</v>
      </c>
      <c r="F15" s="820">
        <v>10774.86159</v>
      </c>
      <c r="G15" s="869">
        <v>3.7128762606742471E-2</v>
      </c>
      <c r="H15" s="820">
        <v>98137.433309999906</v>
      </c>
      <c r="I15" s="820">
        <v>1395114.5423085736</v>
      </c>
    </row>
    <row r="16" spans="1:10">
      <c r="A16" s="21" t="s">
        <v>871</v>
      </c>
      <c r="B16" s="17"/>
      <c r="C16" s="18"/>
      <c r="D16" s="18"/>
      <c r="E16" s="18"/>
      <c r="F16" s="18"/>
      <c r="G16" s="18"/>
    </row>
    <row r="17" spans="1:14" ht="10.35" customHeight="1">
      <c r="A17" s="847" t="s">
        <v>47</v>
      </c>
      <c r="B17" s="713"/>
      <c r="C17" s="713"/>
      <c r="D17" s="713"/>
      <c r="E17" s="713"/>
      <c r="F17" s="713"/>
      <c r="G17" s="29"/>
    </row>
    <row r="18" spans="1:14" ht="10.35" customHeight="1">
      <c r="A18" s="844" t="s">
        <v>874</v>
      </c>
      <c r="B18" s="845"/>
      <c r="C18" s="845"/>
      <c r="D18" s="845"/>
      <c r="E18" s="845"/>
      <c r="F18" s="845"/>
      <c r="G18" s="30"/>
    </row>
    <row r="19" spans="1:14" ht="10.35" customHeight="1">
      <c r="A19" s="843" t="s">
        <v>48</v>
      </c>
      <c r="B19" s="842"/>
      <c r="C19" s="842"/>
      <c r="D19" s="842"/>
      <c r="E19" s="842"/>
      <c r="F19" s="842"/>
      <c r="G19" s="31"/>
    </row>
    <row r="20" spans="1:14" ht="10.35" customHeight="1">
      <c r="A20" s="844" t="s">
        <v>49</v>
      </c>
      <c r="B20" s="846"/>
      <c r="C20" s="846"/>
      <c r="D20" s="846"/>
      <c r="E20" s="846"/>
      <c r="F20" s="846"/>
      <c r="G20" s="30"/>
    </row>
    <row r="21" spans="1:14" ht="12.75" customHeight="1"/>
    <row r="22" spans="1:14" ht="12.75" customHeight="1">
      <c r="A22" s="135" t="s">
        <v>624</v>
      </c>
      <c r="L22" s="122" t="str">
        <f>Naslovnica!A20</f>
        <v>Listopad 2025.</v>
      </c>
    </row>
    <row r="23" spans="1:14" ht="12.75" customHeight="1">
      <c r="A23" s="514" t="s">
        <v>865</v>
      </c>
      <c r="L23" s="490" t="str">
        <f>Naslovnica!A24</f>
        <v>October 2025</v>
      </c>
    </row>
    <row r="24" spans="1:14" ht="12.75" customHeight="1"/>
    <row r="25" spans="1:14" ht="12.75" customHeight="1">
      <c r="L25" s="13" t="s">
        <v>1270</v>
      </c>
    </row>
    <row r="26" spans="1:14" s="243" customFormat="1" ht="14.45" customHeight="1">
      <c r="A26" s="1188" t="s">
        <v>990</v>
      </c>
      <c r="B26" s="1189" t="s">
        <v>1025</v>
      </c>
      <c r="C26" s="1189"/>
      <c r="D26" s="1189"/>
      <c r="E26" s="1189"/>
      <c r="F26" s="1193" t="s">
        <v>973</v>
      </c>
      <c r="G26" s="1193"/>
      <c r="H26" s="1193"/>
      <c r="I26" s="1191" t="s">
        <v>972</v>
      </c>
      <c r="J26" s="1192" t="s">
        <v>967</v>
      </c>
      <c r="K26" s="1188" t="s">
        <v>969</v>
      </c>
      <c r="L26" s="1188" t="s">
        <v>971</v>
      </c>
    </row>
    <row r="27" spans="1:14" s="243" customFormat="1" ht="96">
      <c r="A27" s="1188"/>
      <c r="B27" s="818" t="s">
        <v>975</v>
      </c>
      <c r="C27" s="818" t="s">
        <v>976</v>
      </c>
      <c r="D27" s="818" t="s">
        <v>977</v>
      </c>
      <c r="E27" s="818" t="s">
        <v>978</v>
      </c>
      <c r="F27" s="818" t="s">
        <v>974</v>
      </c>
      <c r="G27" s="818" t="s">
        <v>979</v>
      </c>
      <c r="H27" s="818" t="s">
        <v>932</v>
      </c>
      <c r="I27" s="1191"/>
      <c r="J27" s="1192"/>
      <c r="K27" s="1188"/>
      <c r="L27" s="1188"/>
      <c r="M27"/>
      <c r="N27"/>
    </row>
    <row r="28" spans="1:14" s="243" customFormat="1">
      <c r="A28" s="815" t="s">
        <v>929</v>
      </c>
      <c r="B28" s="821">
        <v>84.250929999999997</v>
      </c>
      <c r="C28" s="821">
        <v>0</v>
      </c>
      <c r="D28" s="821">
        <v>700.29584999999997</v>
      </c>
      <c r="E28" s="821">
        <v>408.73149000000001</v>
      </c>
      <c r="F28" s="821">
        <v>142.89613</v>
      </c>
      <c r="G28" s="821">
        <v>81.419350000000009</v>
      </c>
      <c r="H28" s="821">
        <v>0</v>
      </c>
      <c r="I28" s="822">
        <v>1417.59375</v>
      </c>
      <c r="J28" s="823">
        <v>0.11800315900377933</v>
      </c>
      <c r="K28" s="822">
        <v>13121.821239999976</v>
      </c>
      <c r="L28" s="822">
        <v>117823.56220190156</v>
      </c>
      <c r="M28"/>
      <c r="N28"/>
    </row>
    <row r="29" spans="1:14" s="243" customFormat="1">
      <c r="A29" s="815" t="s">
        <v>930</v>
      </c>
      <c r="B29" s="821">
        <v>348.67129</v>
      </c>
      <c r="C29" s="821">
        <v>0</v>
      </c>
      <c r="D29" s="821">
        <v>0</v>
      </c>
      <c r="E29" s="821">
        <v>79.107789999999994</v>
      </c>
      <c r="F29" s="821">
        <v>102.87329</v>
      </c>
      <c r="G29" s="821">
        <v>869.86368999999991</v>
      </c>
      <c r="H29" s="821">
        <v>0</v>
      </c>
      <c r="I29" s="822">
        <v>1400.5160599999999</v>
      </c>
      <c r="J29" s="823">
        <v>0.28229524719626675</v>
      </c>
      <c r="K29" s="822">
        <v>10533.667310000033</v>
      </c>
      <c r="L29" s="822">
        <v>112698.95064880155</v>
      </c>
      <c r="M29"/>
      <c r="N29"/>
    </row>
    <row r="30" spans="1:14" s="243" customFormat="1">
      <c r="A30" s="815" t="s">
        <v>198</v>
      </c>
      <c r="B30" s="821">
        <v>0</v>
      </c>
      <c r="C30" s="821">
        <v>0</v>
      </c>
      <c r="D30" s="821">
        <v>10.335330000000001</v>
      </c>
      <c r="E30" s="821">
        <v>17.340029999999999</v>
      </c>
      <c r="F30" s="821">
        <v>0.44716</v>
      </c>
      <c r="G30" s="821">
        <v>0</v>
      </c>
      <c r="H30" s="821">
        <v>0</v>
      </c>
      <c r="I30" s="822">
        <v>28.122519999999998</v>
      </c>
      <c r="J30" s="823">
        <v>0.76447499024355325</v>
      </c>
      <c r="K30" s="822">
        <v>217.86648999999989</v>
      </c>
      <c r="L30" s="822">
        <v>1130.734877154423</v>
      </c>
      <c r="M30"/>
      <c r="N30"/>
    </row>
    <row r="31" spans="1:14" s="243" customFormat="1">
      <c r="A31" s="815" t="s">
        <v>199</v>
      </c>
      <c r="B31" s="821">
        <v>0</v>
      </c>
      <c r="C31" s="821">
        <v>0</v>
      </c>
      <c r="D31" s="821">
        <v>5.5489700000000006</v>
      </c>
      <c r="E31" s="821">
        <v>7.3270600000000004</v>
      </c>
      <c r="F31" s="821">
        <v>2.33345</v>
      </c>
      <c r="G31" s="821">
        <v>0.70943000000000001</v>
      </c>
      <c r="H31" s="821">
        <v>0.9986799999999999</v>
      </c>
      <c r="I31" s="822">
        <v>16.917589999999997</v>
      </c>
      <c r="J31" s="823">
        <v>0.52261888154371605</v>
      </c>
      <c r="K31" s="822">
        <v>258.11378999999988</v>
      </c>
      <c r="L31" s="822">
        <v>3868.7696109841413</v>
      </c>
      <c r="M31"/>
      <c r="N31"/>
    </row>
    <row r="32" spans="1:14" s="243" customFormat="1">
      <c r="A32" s="815" t="s">
        <v>46</v>
      </c>
      <c r="B32" s="821">
        <v>0</v>
      </c>
      <c r="C32" s="821">
        <v>0</v>
      </c>
      <c r="D32" s="821">
        <v>123.97338999999999</v>
      </c>
      <c r="E32" s="821">
        <v>59.496120000000005</v>
      </c>
      <c r="F32" s="821">
        <v>11.135959999999999</v>
      </c>
      <c r="G32" s="821">
        <v>31.703790000000001</v>
      </c>
      <c r="H32" s="821">
        <v>1.0044199999999999</v>
      </c>
      <c r="I32" s="822">
        <v>227.31368000000003</v>
      </c>
      <c r="J32" s="823">
        <v>-7.0899470391022623E-3</v>
      </c>
      <c r="K32" s="822">
        <v>2818.225819999996</v>
      </c>
      <c r="L32" s="822">
        <v>25839.015160317194</v>
      </c>
      <c r="M32"/>
      <c r="N32"/>
    </row>
    <row r="33" spans="1:14" s="243" customFormat="1">
      <c r="A33" s="815" t="s">
        <v>36</v>
      </c>
      <c r="B33" s="821">
        <v>19.165110000000002</v>
      </c>
      <c r="C33" s="821">
        <v>0</v>
      </c>
      <c r="D33" s="821">
        <v>0</v>
      </c>
      <c r="E33" s="821">
        <v>47.758859999999999</v>
      </c>
      <c r="F33" s="821">
        <v>69.628339999999994</v>
      </c>
      <c r="G33" s="821">
        <v>84.956210000000013</v>
      </c>
      <c r="H33" s="821">
        <v>0</v>
      </c>
      <c r="I33" s="822">
        <v>221.50851999999998</v>
      </c>
      <c r="J33" s="823">
        <v>0.2820801149440455</v>
      </c>
      <c r="K33" s="822">
        <v>1884.1197000000029</v>
      </c>
      <c r="L33" s="822">
        <v>20595.865012871462</v>
      </c>
      <c r="M33"/>
      <c r="N33"/>
    </row>
    <row r="34" spans="1:14" s="243" customFormat="1">
      <c r="A34" s="815" t="s">
        <v>37</v>
      </c>
      <c r="B34" s="821">
        <v>4.1574300000000006</v>
      </c>
      <c r="C34" s="821">
        <v>0</v>
      </c>
      <c r="D34" s="821">
        <v>199.56945000000002</v>
      </c>
      <c r="E34" s="821">
        <v>58.837330000000001</v>
      </c>
      <c r="F34" s="821">
        <v>53.809530000000002</v>
      </c>
      <c r="G34" s="821">
        <v>105.33091</v>
      </c>
      <c r="H34" s="821">
        <v>0</v>
      </c>
      <c r="I34" s="822">
        <v>421.70465000000002</v>
      </c>
      <c r="J34" s="823">
        <v>-7.8405844909711364E-3</v>
      </c>
      <c r="K34" s="822">
        <v>3657.863060000007</v>
      </c>
      <c r="L34" s="822">
        <v>33780.89414378129</v>
      </c>
      <c r="M34"/>
      <c r="N34"/>
    </row>
    <row r="35" spans="1:14" s="243" customFormat="1">
      <c r="A35" s="349" t="s">
        <v>38</v>
      </c>
      <c r="B35" s="821">
        <v>440.37248999999997</v>
      </c>
      <c r="C35" s="821">
        <v>0</v>
      </c>
      <c r="D35" s="821">
        <v>437.58959000000004</v>
      </c>
      <c r="E35" s="821">
        <v>190.43382</v>
      </c>
      <c r="F35" s="821">
        <v>133.58971</v>
      </c>
      <c r="G35" s="821">
        <v>66.13633999999999</v>
      </c>
      <c r="H35" s="821">
        <v>0.43236000000000002</v>
      </c>
      <c r="I35" s="822">
        <v>1268.55431</v>
      </c>
      <c r="J35" s="823">
        <v>0.17747793427956915</v>
      </c>
      <c r="K35" s="822">
        <v>11725.349580000009</v>
      </c>
      <c r="L35" s="822">
        <v>134594.08601643241</v>
      </c>
      <c r="M35"/>
      <c r="N35"/>
    </row>
    <row r="36" spans="1:14" s="243" customFormat="1" ht="20.100000000000001" customHeight="1">
      <c r="A36" s="819" t="s">
        <v>931</v>
      </c>
      <c r="B36" s="820">
        <v>896.61725000000001</v>
      </c>
      <c r="C36" s="820">
        <v>0</v>
      </c>
      <c r="D36" s="820">
        <v>1477.31258</v>
      </c>
      <c r="E36" s="820">
        <v>869.03250000000003</v>
      </c>
      <c r="F36" s="820">
        <v>516.71357</v>
      </c>
      <c r="G36" s="820">
        <v>1240.1197199999999</v>
      </c>
      <c r="H36" s="820">
        <v>2.43546</v>
      </c>
      <c r="I36" s="820">
        <v>5002.2310799999996</v>
      </c>
      <c r="J36" s="869">
        <v>0.16566567556648892</v>
      </c>
      <c r="K36" s="820">
        <v>44217.026990000028</v>
      </c>
      <c r="L36" s="820">
        <v>450331.87767224398</v>
      </c>
      <c r="M36"/>
      <c r="N36"/>
    </row>
    <row r="37" spans="1:14" ht="12.75" customHeight="1">
      <c r="A37" s="21" t="s">
        <v>871</v>
      </c>
      <c r="G37" s="117"/>
      <c r="H37" s="117"/>
    </row>
    <row r="38" spans="1:14" ht="12.75" customHeight="1">
      <c r="A38" s="16" t="s">
        <v>854</v>
      </c>
    </row>
    <row r="39" spans="1:14" ht="12.75" customHeight="1">
      <c r="A39" s="769" t="s">
        <v>873</v>
      </c>
      <c r="G39" s="75"/>
    </row>
    <row r="40" spans="1:14" ht="12.75" customHeight="1"/>
    <row r="41" spans="1:14" ht="12.75" customHeight="1">
      <c r="A41" s="571" t="s">
        <v>81</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infopath/2007/PartnerControls"/>
    <ds:schemaRef ds:uri="ca302e39-a258-4920-a5cd-d26b5a5d4831"/>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2025-11-20T14:45:24Z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